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1050" windowWidth="15690" windowHeight="8955" tabRatio="774" firstSheet="2" activeTab="4"/>
  </bookViews>
  <sheets>
    <sheet name="_data" sheetId="1" state="hidden" r:id="rId1"/>
    <sheet name="_info" sheetId="2" state="hidden" r:id="rId2"/>
    <sheet name="☼" sheetId="3" r:id="rId3"/>
    <sheet name="SEZNAM" sheetId="4" r:id="rId4"/>
    <sheet name="Klasifikační arch" sheetId="5" r:id="rId5"/>
    <sheet name="Hodnocení v předmětu" sheetId="6" r:id="rId6"/>
  </sheets>
  <definedNames>
    <definedName name="_funkce">'SEZNAM'!$AG$5</definedName>
    <definedName name="_xlfn.BAHTTEXT" hidden="1">#NAME?</definedName>
    <definedName name="AdresaŠkoly">'_data'!$C$16</definedName>
    <definedName name="DatumZkoušky">'_data'!#REF!</definedName>
    <definedName name="EmailSekretariát">'_data'!$C$23</definedName>
    <definedName name="EmailStudijní">'_data'!$C$22</definedName>
    <definedName name="IZOŠkoly">'_data'!$C$13</definedName>
    <definedName name="KonecZkoušky">'_data'!#REF!</definedName>
    <definedName name="MaxPočHodnocení">'_data'!$C$12</definedName>
    <definedName name="MěstoŠkoly">'_data'!$C$17</definedName>
    <definedName name="MěstoŠkoly_6.p">'_data'!$C$18</definedName>
    <definedName name="Místo">'_data'!#REF!</definedName>
    <definedName name="NázevHodnocení">'_data'!$C$11</definedName>
    <definedName name="NázevPředmětu">'_data'!$C$7</definedName>
    <definedName name="NázevUkončení">'_data'!$C$9</definedName>
    <definedName name="NázevZaměření">'_data'!#REF!</definedName>
    <definedName name="_xlnm.Print_Titles" localSheetId="5">'Hodnocení v předmětu'!$15:$15</definedName>
    <definedName name="_xlnm.Print_Titles" localSheetId="4">'Klasifikační arch'!$15:$15</definedName>
    <definedName name="_xlnm.Print_Area" localSheetId="5">'Hodnocení v předmětu'!$B$3:$P$138</definedName>
    <definedName name="_xlnm.Print_Area" localSheetId="4">'Klasifikační arch'!$B$3:$P$138</definedName>
    <definedName name="PočetStudentů">'_data'!#REF!</definedName>
    <definedName name="Poznámka">'_data'!#REF!</definedName>
    <definedName name="Předmět">'_data'!#REF!</definedName>
    <definedName name="PSČŠkoly">'_data'!$C$19</definedName>
    <definedName name="Semestr">'_data'!$C$25</definedName>
    <definedName name="Škola">'_data'!$C$14</definedName>
    <definedName name="ŠkolníRok">'_data'!$C$26</definedName>
    <definedName name="TelefonSekretariát">'_data'!$C$21</definedName>
    <definedName name="TelefonStudijní">'_data'!$C$20</definedName>
    <definedName name="TypŠkoly">'_data'!$C$15</definedName>
    <definedName name="Vyučující">'_data'!$C$5</definedName>
    <definedName name="WWW">'_data'!$C$24</definedName>
    <definedName name="ZačátekZkoušky">'_data'!#REF!</definedName>
    <definedName name="Zaměření" localSheetId="3">'SEZNAM'!$B$7:$L$29</definedName>
    <definedName name="Zaměření">#REF!</definedName>
    <definedName name="Záznam" localSheetId="5">'Hodnocení v předmětu'!$C$16:$N$16</definedName>
    <definedName name="Záznam">'Klasifikační arch'!$C$16:$N$16</definedName>
    <definedName name="zkoušející" localSheetId="5">'Hodnocení v předmětu'!$F$9</definedName>
    <definedName name="zkoušející">'Klasifikační arch'!$F$9</definedName>
    <definedName name="ZkratkaHodnocení">'_data'!$C$10</definedName>
    <definedName name="ZkratkaPředmětu">'_data'!$C$6</definedName>
    <definedName name="ZkratkaUkončení">'_data'!$C$8</definedName>
  </definedNames>
  <calcPr fullCalcOnLoad="1"/>
</workbook>
</file>

<file path=xl/sharedStrings.xml><?xml version="1.0" encoding="utf-8"?>
<sst xmlns="http://schemas.openxmlformats.org/spreadsheetml/2006/main" count="2233" uniqueCount="354">
  <si>
    <t>Příjmení</t>
  </si>
  <si>
    <t>Jméno</t>
  </si>
  <si>
    <t>Adresa</t>
  </si>
  <si>
    <t>Město</t>
  </si>
  <si>
    <t>PSČ</t>
  </si>
  <si>
    <t>Název</t>
  </si>
  <si>
    <t>Typ</t>
  </si>
  <si>
    <t>Telefon sektretariát</t>
  </si>
  <si>
    <t>Email studijní</t>
  </si>
  <si>
    <t>Email sekretariát</t>
  </si>
  <si>
    <t>WWW</t>
  </si>
  <si>
    <t>Údaje o škole</t>
  </si>
  <si>
    <t>Záznam:</t>
  </si>
  <si>
    <t>Škola</t>
  </si>
  <si>
    <t>TypŠkoly</t>
  </si>
  <si>
    <t>AdresaŠkoly</t>
  </si>
  <si>
    <t>MěstoŠkoly</t>
  </si>
  <si>
    <t>PSČŠkoly</t>
  </si>
  <si>
    <t>Prosím čekejte,</t>
  </si>
  <si>
    <t>Tisková sestava ISvoš:</t>
  </si>
  <si>
    <t>probíhá import dat …</t>
  </si>
  <si>
    <t>Autor:</t>
  </si>
  <si>
    <t>Computer Aided Technologies s.r.o.</t>
  </si>
  <si>
    <t>Verze:</t>
  </si>
  <si>
    <t>Rodné číslo</t>
  </si>
  <si>
    <t>Ročník</t>
  </si>
  <si>
    <t>Město6</t>
  </si>
  <si>
    <t>IZO</t>
  </si>
  <si>
    <t>IZOŠkoly</t>
  </si>
  <si>
    <t>MěstoŠkoly_6.p</t>
  </si>
  <si>
    <t>Vyučující</t>
  </si>
  <si>
    <t>Předmět</t>
  </si>
  <si>
    <t>Datum</t>
  </si>
  <si>
    <t>Forma studia</t>
  </si>
  <si>
    <t>X</t>
  </si>
  <si>
    <t>Poř. číslo</t>
  </si>
  <si>
    <t>Seznam studentů</t>
  </si>
  <si>
    <t>KLASIFIKAČNÍ ARCH</t>
  </si>
  <si>
    <t>Známka</t>
  </si>
  <si>
    <t>Label:</t>
  </si>
  <si>
    <t>// text před listboxem na formuláři výběru záznamu</t>
  </si>
  <si>
    <t>Proměnná</t>
  </si>
  <si>
    <t>Hodnota</t>
  </si>
  <si>
    <t>Sl.</t>
  </si>
  <si>
    <t>Telefon studijní</t>
  </si>
  <si>
    <t>IČO</t>
  </si>
  <si>
    <t>TelefonStudijní</t>
  </si>
  <si>
    <t>EmailStudijní</t>
  </si>
  <si>
    <t>EmailSekretariát</t>
  </si>
  <si>
    <t>TelefonSekretariát</t>
  </si>
  <si>
    <t>Osobní číslo</t>
  </si>
  <si>
    <t>Zkratka</t>
  </si>
  <si>
    <t>Obor</t>
  </si>
  <si>
    <t>Zaměření</t>
  </si>
  <si>
    <t>Hodnocení</t>
  </si>
  <si>
    <t>Zapsal</t>
  </si>
  <si>
    <t>Seminární skupina</t>
  </si>
  <si>
    <t>ZkratkaPředmětu</t>
  </si>
  <si>
    <t>NázevPředmětu</t>
  </si>
  <si>
    <t>Ukončení</t>
  </si>
  <si>
    <t>ZkratkaUkončení</t>
  </si>
  <si>
    <t>NázevUkončení</t>
  </si>
  <si>
    <t>Předmět:</t>
  </si>
  <si>
    <t>P.č.</t>
  </si>
  <si>
    <t>Os. číslo</t>
  </si>
  <si>
    <t>Vyučující:</t>
  </si>
  <si>
    <t>Hodnocení:</t>
  </si>
  <si>
    <t>Informace o předmětu</t>
  </si>
  <si>
    <t>ZkratkaHodnocení</t>
  </si>
  <si>
    <t>NázevHodnocení</t>
  </si>
  <si>
    <t>Semestr</t>
  </si>
  <si>
    <t>Školní rok</t>
  </si>
  <si>
    <t>ŠkolníRok</t>
  </si>
  <si>
    <t>Funkce</t>
  </si>
  <si>
    <t>Zkoušející</t>
  </si>
  <si>
    <t>Obecný popis práce s formulářovými tiskovými sestavami naleznete v příručce "Tiskové sestavy".</t>
  </si>
  <si>
    <t>Práce s tiskovou sestavou</t>
  </si>
  <si>
    <t>Seznam importovaných dat</t>
  </si>
  <si>
    <t>Úpravy tiskových sestav</t>
  </si>
  <si>
    <t>Syntaxe:</t>
  </si>
  <si>
    <t>ČlenKomise(Funkce As String, Optional Pořadí As Integer = 1) As String</t>
  </si>
  <si>
    <t>Funkce - textový řetězec s názvem funkce, tak jak je uvedena v IS (velikost písmen nerozhoduje)</t>
  </si>
  <si>
    <t>Pořadí -</t>
  </si>
  <si>
    <t>v případě, že v dané funkci může být více členů, určuje tento parametr, kolikáté jméno v pořadí se má vrátit. Pokud parametr není uveden, vrací se první vyhovující jméno.</t>
  </si>
  <si>
    <t>ČlenKomise vrací textový řetězec, ve kterém je jméno příslušného člena komise. Pokud v komisi žádný člen s uvedenou funkcí není, vrací prázdný řetězec.</t>
  </si>
  <si>
    <r>
      <t>Příklad:</t>
    </r>
    <r>
      <rPr>
        <sz val="10"/>
        <rFont val="Arial CE"/>
        <family val="0"/>
      </rPr>
      <t xml:space="preserve"> požadujeme zobrazit jméno druhého zkoušejícího z komise. Do řádku vzorců napíšeme:</t>
    </r>
  </si>
  <si>
    <t>=ČlenKomise("zkoušející"; 2)</t>
  </si>
  <si>
    <t>Další funkce, kterou lze použít, slouží ke zjištění, zda některý z členů komice má požadovanou funkci.</t>
  </si>
  <si>
    <t>JeVSeznamu(Funkce As String) As Boolean</t>
  </si>
  <si>
    <t>JeVSeznamu vrací hodnotu 1 (TRUE) pokud je v seznamu funkcí textový řetězec shodný se zadaným parametrem, jinak vrací 0 (FALSE).</t>
  </si>
  <si>
    <t>Nápověda k tiskové sestavě KLASIFIKAČNÍ ARCH</t>
  </si>
  <si>
    <t>Tabulka "Zkoušející" na záložce "SEZNAM" obsahuje jména a příslušné funkce všech osob, které mohou udělovat známky. Z této tabulky se vybírají požadovaná jména lidí v příslušných funkcích.</t>
  </si>
  <si>
    <r>
      <t xml:space="preserve">Pro zachování správné funkčnosti tiskové sestavy musí být zachováno seřazení jednotlivých členů tak, jak byly importovány z hlavní aplikace. Proto </t>
    </r>
    <r>
      <rPr>
        <b/>
        <sz val="10"/>
        <rFont val="Arial CE"/>
        <family val="2"/>
      </rPr>
      <t>v tabulce "Zkoušející" nepoužívejte</t>
    </r>
    <r>
      <rPr>
        <sz val="10"/>
        <rFont val="Arial CE"/>
        <family val="0"/>
      </rPr>
      <t xml:space="preserve"> funkce pro </t>
    </r>
    <r>
      <rPr>
        <b/>
        <sz val="10"/>
        <rFont val="Arial CE"/>
        <family val="2"/>
      </rPr>
      <t>řazení</t>
    </r>
    <r>
      <rPr>
        <sz val="10"/>
        <rFont val="Arial CE"/>
        <family val="0"/>
      </rPr>
      <t xml:space="preserve"> záznamů!</t>
    </r>
  </si>
  <si>
    <t>Funkce pro výběr zkoušejících</t>
  </si>
  <si>
    <r>
      <t xml:space="preserve">V tiskové sestavě je možné použít funkci </t>
    </r>
    <r>
      <rPr>
        <b/>
        <sz val="10"/>
        <rFont val="Arial CE"/>
        <family val="2"/>
      </rPr>
      <t>ČlenKomise</t>
    </r>
    <r>
      <rPr>
        <sz val="10"/>
        <rFont val="Arial CE"/>
        <family val="0"/>
      </rPr>
      <t>, která na základě předaných parametrů vrátí jméno příslušného zkoušejícího z tabulky na záložce "SEZNAM" podle zadané funkce.</t>
    </r>
  </si>
  <si>
    <t>Max.počet hodnocení</t>
  </si>
  <si>
    <t>MaxPočHodnocení</t>
  </si>
  <si>
    <t xml:space="preserve">Max. počet hodnocení: </t>
  </si>
  <si>
    <t>*</t>
  </si>
  <si>
    <t>* Počet hodnocení, která již byla studentovi udělena</t>
  </si>
  <si>
    <t>Počet</t>
  </si>
  <si>
    <t>Konečné</t>
  </si>
  <si>
    <t>HODNOCENÍ V PŘEDMĚTU</t>
  </si>
  <si>
    <t>Skup.</t>
  </si>
  <si>
    <t>Datum zápisu do IS</t>
  </si>
  <si>
    <t>Klasifikační arch 3</t>
  </si>
  <si>
    <t>2.4</t>
  </si>
  <si>
    <t>© 2008</t>
  </si>
  <si>
    <t>6K900</t>
  </si>
  <si>
    <t>Vysoká škola evropských a regionálních studií</t>
  </si>
  <si>
    <t>vysoká škola</t>
  </si>
  <si>
    <t>Žižkova 4</t>
  </si>
  <si>
    <t>České Budějovice</t>
  </si>
  <si>
    <t>v Českých Budějovicích</t>
  </si>
  <si>
    <t>386116811</t>
  </si>
  <si>
    <t>386116824</t>
  </si>
  <si>
    <t>studijni@vsers.cz</t>
  </si>
  <si>
    <t>rektorat@vsers.cz</t>
  </si>
  <si>
    <t>www.vsers.cz</t>
  </si>
  <si>
    <t>Česká republika</t>
  </si>
  <si>
    <t>VŠ</t>
  </si>
  <si>
    <t>Moggis</t>
  </si>
  <si>
    <t/>
  </si>
  <si>
    <t>OBH</t>
  </si>
  <si>
    <t>Obhajoba</t>
  </si>
  <si>
    <t>Zk</t>
  </si>
  <si>
    <t>Zkouška</t>
  </si>
  <si>
    <t>Státnice</t>
  </si>
  <si>
    <t>2009/2010</t>
  </si>
  <si>
    <t>Bártová</t>
  </si>
  <si>
    <t>Lucie</t>
  </si>
  <si>
    <t>MTS</t>
  </si>
  <si>
    <t>Mezinárodní teritoriální studia</t>
  </si>
  <si>
    <t>RS</t>
  </si>
  <si>
    <t>Regionální studia</t>
  </si>
  <si>
    <t>prezenční</t>
  </si>
  <si>
    <t>prezenční studium</t>
  </si>
  <si>
    <t>3.</t>
  </si>
  <si>
    <t>3. ročník</t>
  </si>
  <si>
    <t>A</t>
  </si>
  <si>
    <t>4.6.2010</t>
  </si>
  <si>
    <t>Ing.</t>
  </si>
  <si>
    <t>Ivana</t>
  </si>
  <si>
    <t>Slavková</t>
  </si>
  <si>
    <t>ANO</t>
  </si>
  <si>
    <t>5.6.2010</t>
  </si>
  <si>
    <t>Batík</t>
  </si>
  <si>
    <t>František</t>
  </si>
  <si>
    <t>BPČ</t>
  </si>
  <si>
    <t>Bezpečnostně právní činnost</t>
  </si>
  <si>
    <t>BPČVS</t>
  </si>
  <si>
    <t>Bezpečnostně právní činnost ve veřejné správě</t>
  </si>
  <si>
    <t>kombinované</t>
  </si>
  <si>
    <t>kombinované studium</t>
  </si>
  <si>
    <t>D</t>
  </si>
  <si>
    <t>11.6.2010</t>
  </si>
  <si>
    <t>Batíková</t>
  </si>
  <si>
    <t>Renata</t>
  </si>
  <si>
    <t>C</t>
  </si>
  <si>
    <t>Bauerová</t>
  </si>
  <si>
    <t>Žaneta</t>
  </si>
  <si>
    <t>B</t>
  </si>
  <si>
    <t>Bednaříková</t>
  </si>
  <si>
    <t>Dagmar</t>
  </si>
  <si>
    <t>Bělecká</t>
  </si>
  <si>
    <t>Soňa</t>
  </si>
  <si>
    <t>Bicek</t>
  </si>
  <si>
    <t>Petr</t>
  </si>
  <si>
    <t>Bílá</t>
  </si>
  <si>
    <t>Kamila</t>
  </si>
  <si>
    <t>Bínová</t>
  </si>
  <si>
    <t>Dominika</t>
  </si>
  <si>
    <t>Bradáčová</t>
  </si>
  <si>
    <t>Sylva</t>
  </si>
  <si>
    <t>Braný</t>
  </si>
  <si>
    <t>Roman</t>
  </si>
  <si>
    <t>Brůžek</t>
  </si>
  <si>
    <t>Tomáš</t>
  </si>
  <si>
    <t>E</t>
  </si>
  <si>
    <t>17.9.2010</t>
  </si>
  <si>
    <t>Císařová</t>
  </si>
  <si>
    <t>Markéta</t>
  </si>
  <si>
    <t>Čápová</t>
  </si>
  <si>
    <t>Černoch</t>
  </si>
  <si>
    <t>Ladislav</t>
  </si>
  <si>
    <t>Černovská</t>
  </si>
  <si>
    <t>Michaela</t>
  </si>
  <si>
    <t>Dolejš</t>
  </si>
  <si>
    <t>Slavoj</t>
  </si>
  <si>
    <t>Dolejší</t>
  </si>
  <si>
    <t>Eva</t>
  </si>
  <si>
    <t>Dvořáková</t>
  </si>
  <si>
    <t>Jana</t>
  </si>
  <si>
    <t>Faktorová</t>
  </si>
  <si>
    <t>Zdeňka</t>
  </si>
  <si>
    <t>Fialová</t>
  </si>
  <si>
    <t>Miluše</t>
  </si>
  <si>
    <t>20.9.2010</t>
  </si>
  <si>
    <t>Fogaš</t>
  </si>
  <si>
    <t>Juraj</t>
  </si>
  <si>
    <t>Fojtík</t>
  </si>
  <si>
    <t>Oldřich</t>
  </si>
  <si>
    <t>Furdaničová</t>
  </si>
  <si>
    <t>Iva</t>
  </si>
  <si>
    <t>12.6.2010</t>
  </si>
  <si>
    <t>14.6.2010</t>
  </si>
  <si>
    <t>Halířová</t>
  </si>
  <si>
    <t>Iveta</t>
  </si>
  <si>
    <t>Hellerová</t>
  </si>
  <si>
    <t>Martina</t>
  </si>
  <si>
    <t>Hintermüllerová</t>
  </si>
  <si>
    <t>Olga</t>
  </si>
  <si>
    <t>Holá</t>
  </si>
  <si>
    <t>Horváthová</t>
  </si>
  <si>
    <t>Katarina</t>
  </si>
  <si>
    <t>Hovorková</t>
  </si>
  <si>
    <t>Marcela</t>
  </si>
  <si>
    <t>7.6.2010</t>
  </si>
  <si>
    <t>Hřebík</t>
  </si>
  <si>
    <t>Aleš</t>
  </si>
  <si>
    <t>Chmelová</t>
  </si>
  <si>
    <t>Tereza</t>
  </si>
  <si>
    <t>Chocová</t>
  </si>
  <si>
    <t>Lenka</t>
  </si>
  <si>
    <t>Iral</t>
  </si>
  <si>
    <t>16.2.2010</t>
  </si>
  <si>
    <t>Jakubcová</t>
  </si>
  <si>
    <t>Jilečková</t>
  </si>
  <si>
    <t>Petra</t>
  </si>
  <si>
    <t>NE</t>
  </si>
  <si>
    <t>Jílek</t>
  </si>
  <si>
    <t>Martin</t>
  </si>
  <si>
    <t>Jordáková</t>
  </si>
  <si>
    <t>Kabátová</t>
  </si>
  <si>
    <t>Kadlecová</t>
  </si>
  <si>
    <t>Knězová</t>
  </si>
  <si>
    <t>Stanislava</t>
  </si>
  <si>
    <t>Kobian</t>
  </si>
  <si>
    <t>Kobianová</t>
  </si>
  <si>
    <t>Andrea</t>
  </si>
  <si>
    <t>Koblasová</t>
  </si>
  <si>
    <t>Korbel</t>
  </si>
  <si>
    <t>Milan</t>
  </si>
  <si>
    <t>Kotásek</t>
  </si>
  <si>
    <t>Lukáš</t>
  </si>
  <si>
    <t>Koubek</t>
  </si>
  <si>
    <t>Václav</t>
  </si>
  <si>
    <t>Kourková</t>
  </si>
  <si>
    <t>Pavla</t>
  </si>
  <si>
    <t>Kozák</t>
  </si>
  <si>
    <t>Josef</t>
  </si>
  <si>
    <t>Krauskopf</t>
  </si>
  <si>
    <t>Zdeněk</t>
  </si>
  <si>
    <t>Kropíková</t>
  </si>
  <si>
    <t>Kučerová</t>
  </si>
  <si>
    <t>Renáta</t>
  </si>
  <si>
    <t>Kudláčková</t>
  </si>
  <si>
    <t>Kujalová</t>
  </si>
  <si>
    <t>Ledrerová</t>
  </si>
  <si>
    <t>Lindnerová</t>
  </si>
  <si>
    <t>Ludačková</t>
  </si>
  <si>
    <t>Nicol</t>
  </si>
  <si>
    <t>F</t>
  </si>
  <si>
    <t>Mareš</t>
  </si>
  <si>
    <t>Maternová</t>
  </si>
  <si>
    <t>Zuzana</t>
  </si>
  <si>
    <t>Matušík</t>
  </si>
  <si>
    <t>Jakub</t>
  </si>
  <si>
    <t>Maurenc</t>
  </si>
  <si>
    <t>Michal</t>
  </si>
  <si>
    <t>Míchal</t>
  </si>
  <si>
    <t>Mikolášková</t>
  </si>
  <si>
    <t>Adéla</t>
  </si>
  <si>
    <t>Morávková</t>
  </si>
  <si>
    <t>Nixová</t>
  </si>
  <si>
    <t>Jaromíra</t>
  </si>
  <si>
    <t>Nosek</t>
  </si>
  <si>
    <t>Pavel</t>
  </si>
  <si>
    <t>Novák</t>
  </si>
  <si>
    <t>Radek</t>
  </si>
  <si>
    <t>Nováková</t>
  </si>
  <si>
    <t>Novotný</t>
  </si>
  <si>
    <t>Palcút</t>
  </si>
  <si>
    <t>Pavlyk</t>
  </si>
  <si>
    <t>Libor</t>
  </si>
  <si>
    <t>Persanová</t>
  </si>
  <si>
    <t>Monika</t>
  </si>
  <si>
    <t>Petrová</t>
  </si>
  <si>
    <t>Nadija</t>
  </si>
  <si>
    <t>Písačka</t>
  </si>
  <si>
    <t>Erik</t>
  </si>
  <si>
    <t>Pražáková</t>
  </si>
  <si>
    <t>Marie</t>
  </si>
  <si>
    <t>Průša</t>
  </si>
  <si>
    <t>Příhoda</t>
  </si>
  <si>
    <t>Račáková</t>
  </si>
  <si>
    <t>Simona</t>
  </si>
  <si>
    <t>Rajtmajerová</t>
  </si>
  <si>
    <t>Russfellová</t>
  </si>
  <si>
    <t>Seltsamová</t>
  </si>
  <si>
    <t>Staňková</t>
  </si>
  <si>
    <t>Stará</t>
  </si>
  <si>
    <t>Steinbauerová</t>
  </si>
  <si>
    <t>Miroslava</t>
  </si>
  <si>
    <t>Strnadová</t>
  </si>
  <si>
    <t>Samanta</t>
  </si>
  <si>
    <t>Suchánek</t>
  </si>
  <si>
    <t>Karel</t>
  </si>
  <si>
    <t>Svobodová</t>
  </si>
  <si>
    <t>Kateřina</t>
  </si>
  <si>
    <t>Syrovátková</t>
  </si>
  <si>
    <t>Šišková</t>
  </si>
  <si>
    <t>Magda</t>
  </si>
  <si>
    <t>Škrabánková</t>
  </si>
  <si>
    <t>Šmol</t>
  </si>
  <si>
    <t>Vladimír</t>
  </si>
  <si>
    <t>Šťástka</t>
  </si>
  <si>
    <t>Šulista</t>
  </si>
  <si>
    <t>Švábová</t>
  </si>
  <si>
    <t>Tejkal</t>
  </si>
  <si>
    <t>Hanuš</t>
  </si>
  <si>
    <t>Trnka</t>
  </si>
  <si>
    <t>Jan</t>
  </si>
  <si>
    <t>Trojáková</t>
  </si>
  <si>
    <t>Tröster</t>
  </si>
  <si>
    <t>Valentová</t>
  </si>
  <si>
    <t>Alena</t>
  </si>
  <si>
    <t>Vaněček</t>
  </si>
  <si>
    <t>Vaněk</t>
  </si>
  <si>
    <t>Vaňková</t>
  </si>
  <si>
    <t>Jitka</t>
  </si>
  <si>
    <t>Vávrová</t>
  </si>
  <si>
    <t>Vicány</t>
  </si>
  <si>
    <t>Vítovec</t>
  </si>
  <si>
    <t>Zbyněk</t>
  </si>
  <si>
    <t>Vrkočová</t>
  </si>
  <si>
    <t>Štěpánka</t>
  </si>
  <si>
    <t>Vrzal</t>
  </si>
  <si>
    <t>Wenzl</t>
  </si>
  <si>
    <t>Wicherová</t>
  </si>
  <si>
    <t>Zapoměl</t>
  </si>
  <si>
    <t>Zavacký</t>
  </si>
  <si>
    <t>Miroslav</t>
  </si>
  <si>
    <t>Zloch</t>
  </si>
  <si>
    <t>Dalibor</t>
  </si>
  <si>
    <t>Zuntová</t>
  </si>
  <si>
    <t>Milena</t>
  </si>
  <si>
    <t>Žáčková</t>
  </si>
  <si>
    <t>Žemlička</t>
  </si>
  <si>
    <t>Žemličková</t>
  </si>
  <si>
    <t>Blanka</t>
  </si>
  <si>
    <t>Žižková</t>
  </si>
  <si>
    <t>100%</t>
  </si>
  <si>
    <t>Zpracování direktiv Manažera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</si>
</sst>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.\ mmmm\ yyyy"/>
    <numFmt numFmtId="168" formatCode="d/m/yy"/>
    <numFmt numFmtId="169" formatCode="#"/>
    <numFmt numFmtId="170" formatCode="\ "/>
    <numFmt numFmtId="171" formatCode="#,##0\ &quot;Kč&quot;"/>
    <numFmt numFmtId="172" formatCode="0.0"/>
    <numFmt numFmtId="173" formatCode="d/m"/>
    <numFmt numFmtId="174" formatCode="[$-405]d\.\ mmmm\ yyyy"/>
    <numFmt numFmtId="175" formatCode="d/m/yyyy;@"/>
    <numFmt numFmtId="176" formatCode="[$-405]mmmm\ yy;@"/>
    <numFmt numFmtId="177" formatCode="000\ 00"/>
    <numFmt numFmtId="178" formatCode="#&quot; &quot;?/8"/>
    <numFmt numFmtId="179" formatCode="&quot; &quot;\ ;\ &quot; &quot;;\ "/>
    <numFmt numFmtId="180" formatCode="&quot;&quot;\ &quot;&quot;\ &quot;&quot;\ &quot;&quot;\ &quot;&quot;\ "/>
    <numFmt numFmtId="181" formatCode="\chyy/"/>
    <numFmt numFmtId="182" formatCode=";;"/>
    <numFmt numFmtId="183" formatCode=";;;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2"/>
    </font>
    <font>
      <b/>
      <sz val="24"/>
      <name val="Arial Black"/>
      <family val="2"/>
    </font>
    <font>
      <b/>
      <sz val="14"/>
      <color indexed="18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63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2"/>
    </font>
    <font>
      <b/>
      <u val="single"/>
      <sz val="14"/>
      <color indexed="18"/>
      <name val="Arial CE"/>
      <family val="2"/>
    </font>
    <font>
      <b/>
      <sz val="12"/>
      <color indexed="18"/>
      <name val="Arial CE"/>
      <family val="2"/>
    </font>
    <font>
      <b/>
      <sz val="10"/>
      <color indexed="18"/>
      <name val="Arial CE"/>
      <family val="2"/>
    </font>
    <font>
      <i/>
      <sz val="10"/>
      <name val="Arial CE"/>
      <family val="2"/>
    </font>
    <font>
      <b/>
      <sz val="10"/>
      <name val="Courier"/>
      <family val="3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9"/>
        <bgColor indexed="44"/>
      </patternFill>
    </fill>
    <fill>
      <patternFill patternType="mediumGray">
        <fgColor indexed="9"/>
        <bgColor indexed="43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9"/>
        <bgColor indexed="41"/>
      </patternFill>
    </fill>
    <fill>
      <patternFill patternType="darkGray">
        <fgColor indexed="9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rgb="FF8CC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11" xfId="0" applyNumberFormat="1" applyBorder="1" applyAlignment="1">
      <alignment/>
    </xf>
    <xf numFmtId="0" fontId="0" fillId="0" borderId="0" xfId="0" applyFill="1" applyAlignment="1" applyProtection="1">
      <alignment/>
      <protection hidden="1"/>
    </xf>
    <xf numFmtId="0" fontId="8" fillId="34" borderId="12" xfId="0" applyFont="1" applyFill="1" applyBorder="1" applyAlignment="1" applyProtection="1">
      <alignment horizontal="center"/>
      <protection hidden="1"/>
    </xf>
    <xf numFmtId="0" fontId="8" fillId="34" borderId="1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0" borderId="0" xfId="0" applyFont="1" applyAlignment="1">
      <alignment/>
    </xf>
    <xf numFmtId="49" fontId="0" fillId="0" borderId="2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36" borderId="2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8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shrinkToFit="1"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11" xfId="36" applyFont="1" applyBorder="1" applyAlignment="1" applyProtection="1">
      <alignment/>
      <protection/>
    </xf>
    <xf numFmtId="0" fontId="0" fillId="0" borderId="31" xfId="36" applyFont="1" applyBorder="1" applyAlignment="1" applyProtection="1">
      <alignment/>
      <protection/>
    </xf>
    <xf numFmtId="0" fontId="0" fillId="0" borderId="22" xfId="36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16" fillId="0" borderId="32" xfId="0" applyFont="1" applyFill="1" applyBorder="1" applyAlignment="1" applyProtection="1">
      <alignment horizontal="left"/>
      <protection hidden="1"/>
    </xf>
    <xf numFmtId="0" fontId="2" fillId="0" borderId="32" xfId="0" applyFont="1" applyFill="1" applyBorder="1" applyAlignment="1" applyProtection="1">
      <alignment horizontal="left"/>
      <protection hidden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1" fillId="36" borderId="34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1" fillId="37" borderId="23" xfId="0" applyNumberFormat="1" applyFont="1" applyFill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35" xfId="0" applyNumberFormat="1" applyBorder="1" applyAlignment="1">
      <alignment/>
    </xf>
    <xf numFmtId="49" fontId="1" fillId="36" borderId="34" xfId="0" applyNumberFormat="1" applyFont="1" applyFill="1" applyBorder="1" applyAlignment="1">
      <alignment horizontal="left" vertical="center" wrapText="1"/>
    </xf>
    <xf numFmtId="14" fontId="1" fillId="36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0" fillId="33" borderId="0" xfId="0" applyFont="1" applyFill="1" applyAlignment="1" applyProtection="1">
      <alignment/>
      <protection hidden="1"/>
    </xf>
    <xf numFmtId="49" fontId="0" fillId="0" borderId="21" xfId="0" applyNumberFormat="1" applyFill="1" applyBorder="1" applyAlignment="1">
      <alignment/>
    </xf>
    <xf numFmtId="49" fontId="0" fillId="0" borderId="36" xfId="0" applyNumberFormat="1" applyFill="1" applyBorder="1" applyAlignment="1">
      <alignment/>
    </xf>
    <xf numFmtId="49" fontId="1" fillId="38" borderId="29" xfId="0" applyNumberFormat="1" applyFont="1" applyFill="1" applyBorder="1" applyAlignment="1">
      <alignment horizontal="center" vertical="center" wrapText="1"/>
    </xf>
    <xf numFmtId="49" fontId="1" fillId="38" borderId="37" xfId="0" applyNumberFormat="1" applyFont="1" applyFill="1" applyBorder="1" applyAlignment="1">
      <alignment horizontal="center" vertical="center" wrapText="1"/>
    </xf>
    <xf numFmtId="49" fontId="0" fillId="39" borderId="38" xfId="0" applyNumberFormat="1" applyFill="1" applyBorder="1" applyAlignment="1">
      <alignment/>
    </xf>
    <xf numFmtId="49" fontId="0" fillId="39" borderId="39" xfId="0" applyNumberFormat="1" applyFill="1" applyBorder="1" applyAlignment="1">
      <alignment/>
    </xf>
    <xf numFmtId="49" fontId="0" fillId="0" borderId="0" xfId="0" applyNumberFormat="1" applyAlignment="1">
      <alignment/>
    </xf>
    <xf numFmtId="0" fontId="1" fillId="40" borderId="33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left" vertical="center" wrapText="1"/>
    </xf>
    <xf numFmtId="0" fontId="1" fillId="41" borderId="40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0" fillId="0" borderId="4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17" fillId="33" borderId="42" xfId="0" applyFont="1" applyFill="1" applyBorder="1" applyAlignment="1" applyProtection="1">
      <alignment horizontal="center" vertical="center" wrapText="1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7" fillId="33" borderId="42" xfId="0" applyFont="1" applyFill="1" applyBorder="1" applyAlignment="1" applyProtection="1">
      <alignment horizontal="center" vertical="center"/>
      <protection hidden="1"/>
    </xf>
    <xf numFmtId="0" fontId="0" fillId="42" borderId="43" xfId="0" applyFill="1" applyBorder="1" applyAlignment="1">
      <alignment horizontal="left"/>
    </xf>
    <xf numFmtId="49" fontId="0" fillId="42" borderId="43" xfId="0" applyNumberFormat="1" applyFill="1" applyBorder="1" applyAlignment="1">
      <alignment horizontal="left"/>
    </xf>
    <xf numFmtId="0" fontId="0" fillId="42" borderId="43" xfId="0" applyFill="1" applyBorder="1" applyAlignment="1">
      <alignment/>
    </xf>
    <xf numFmtId="0" fontId="2" fillId="42" borderId="43" xfId="0" applyFont="1" applyFill="1" applyBorder="1" applyAlignment="1">
      <alignment horizontal="center" vertical="center"/>
    </xf>
    <xf numFmtId="14" fontId="1" fillId="36" borderId="44" xfId="0" applyNumberFormat="1" applyFont="1" applyFill="1" applyBorder="1" applyAlignment="1">
      <alignment horizontal="center" vertical="center" wrapText="1"/>
    </xf>
    <xf numFmtId="49" fontId="0" fillId="42" borderId="39" xfId="0" applyNumberFormat="1" applyFill="1" applyBorder="1" applyAlignment="1">
      <alignment/>
    </xf>
    <xf numFmtId="49" fontId="1" fillId="36" borderId="37" xfId="0" applyNumberFormat="1" applyFont="1" applyFill="1" applyBorder="1" applyAlignment="1">
      <alignment horizontal="center" vertical="center" wrapText="1"/>
    </xf>
    <xf numFmtId="49" fontId="1" fillId="36" borderId="29" xfId="0" applyNumberFormat="1" applyFont="1" applyFill="1" applyBorder="1" applyAlignment="1">
      <alignment horizontal="center" vertical="center" wrapText="1"/>
    </xf>
    <xf numFmtId="49" fontId="1" fillId="36" borderId="23" xfId="0" applyNumberFormat="1" applyFont="1" applyFill="1" applyBorder="1" applyAlignment="1">
      <alignment horizontal="left" vertical="center" wrapText="1"/>
    </xf>
    <xf numFmtId="169" fontId="17" fillId="0" borderId="10" xfId="0" applyNumberFormat="1" applyFont="1" applyFill="1" applyBorder="1" applyAlignment="1" applyProtection="1">
      <alignment horizontal="center" vertical="center"/>
      <protection hidden="1"/>
    </xf>
    <xf numFmtId="169" fontId="18" fillId="0" borderId="11" xfId="0" applyNumberFormat="1" applyFont="1" applyFill="1" applyBorder="1" applyAlignment="1" applyProtection="1">
      <alignment horizontal="left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0" fillId="43" borderId="45" xfId="0" applyFont="1" applyFill="1" applyBorder="1" applyAlignment="1">
      <alignment horizontal="center"/>
    </xf>
    <xf numFmtId="0" fontId="0" fillId="44" borderId="17" xfId="0" applyFill="1" applyBorder="1" applyAlignment="1">
      <alignment/>
    </xf>
    <xf numFmtId="0" fontId="10" fillId="43" borderId="46" xfId="0" applyFont="1" applyFill="1" applyBorder="1" applyAlignment="1">
      <alignment horizontal="center"/>
    </xf>
    <xf numFmtId="0" fontId="0" fillId="43" borderId="46" xfId="0" applyFill="1" applyBorder="1" applyAlignment="1">
      <alignment/>
    </xf>
    <xf numFmtId="0" fontId="1" fillId="43" borderId="47" xfId="0" applyNumberFormat="1" applyFont="1" applyFill="1" applyBorder="1" applyAlignment="1" quotePrefix="1">
      <alignment horizontal="right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1" fillId="38" borderId="48" xfId="0" applyFont="1" applyFill="1" applyBorder="1" applyAlignment="1">
      <alignment horizontal="center" vertical="center"/>
    </xf>
    <xf numFmtId="0" fontId="1" fillId="38" borderId="49" xfId="0" applyFont="1" applyFill="1" applyBorder="1" applyAlignment="1">
      <alignment horizontal="center" vertical="center"/>
    </xf>
    <xf numFmtId="0" fontId="1" fillId="38" borderId="50" xfId="0" applyFont="1" applyFill="1" applyBorder="1" applyAlignment="1">
      <alignment horizontal="center" vertical="center"/>
    </xf>
    <xf numFmtId="49" fontId="1" fillId="38" borderId="50" xfId="0" applyNumberFormat="1" applyFont="1" applyFill="1" applyBorder="1" applyAlignment="1">
      <alignment horizontal="center" vertical="center" wrapText="1"/>
    </xf>
    <xf numFmtId="49" fontId="1" fillId="38" borderId="51" xfId="0" applyNumberFormat="1" applyFont="1" applyFill="1" applyBorder="1" applyAlignment="1">
      <alignment horizontal="center" vertical="center" wrapText="1"/>
    </xf>
    <xf numFmtId="49" fontId="1" fillId="38" borderId="52" xfId="0" applyNumberFormat="1" applyFont="1" applyFill="1" applyBorder="1" applyAlignment="1">
      <alignment horizontal="center" vertical="center" wrapText="1"/>
    </xf>
    <xf numFmtId="49" fontId="1" fillId="38" borderId="42" xfId="0" applyNumberFormat="1" applyFont="1" applyFill="1" applyBorder="1" applyAlignment="1">
      <alignment horizontal="center" vertical="center" wrapText="1"/>
    </xf>
    <xf numFmtId="49" fontId="1" fillId="38" borderId="53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3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  <protection hidden="1" locked="0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0" fillId="0" borderId="0" xfId="0" applyAlignment="1" quotePrefix="1">
      <alignment horizontal="justify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 wrapText="1"/>
    </xf>
    <xf numFmtId="0" fontId="2" fillId="45" borderId="38" xfId="0" applyFont="1" applyFill="1" applyBorder="1" applyAlignment="1">
      <alignment horizontal="center" vertical="center"/>
    </xf>
    <xf numFmtId="0" fontId="2" fillId="45" borderId="39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40" borderId="58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2" fillId="42" borderId="38" xfId="0" applyFont="1" applyFill="1" applyBorder="1" applyAlignment="1">
      <alignment horizontal="center" vertical="center"/>
    </xf>
    <xf numFmtId="0" fontId="2" fillId="42" borderId="43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 applyProtection="1">
      <alignment horizontal="left" vertical="center"/>
      <protection hidden="1"/>
    </xf>
    <xf numFmtId="169" fontId="25" fillId="0" borderId="31" xfId="0" applyNumberFormat="1" applyFont="1" applyFill="1" applyBorder="1" applyAlignment="1" applyProtection="1">
      <alignment horizontal="center" vertical="top" wrapText="1"/>
      <protection hidden="1"/>
    </xf>
    <xf numFmtId="169" fontId="25" fillId="0" borderId="39" xfId="0" applyNumberFormat="1" applyFont="1" applyFill="1" applyBorder="1" applyAlignment="1" applyProtection="1">
      <alignment horizontal="center" vertical="top" wrapText="1"/>
      <protection hidden="1"/>
    </xf>
    <xf numFmtId="0" fontId="17" fillId="33" borderId="13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center" vertical="top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 patternType="solid">
          <fgColor indexed="9"/>
          <bgColor indexed="54"/>
        </patternFill>
      </fill>
    </dxf>
    <dxf>
      <fill>
        <patternFill patternType="solid">
          <fgColor indexed="9"/>
          <bgColor indexed="5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DDDD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114300</xdr:rowOff>
    </xdr:from>
    <xdr:to>
      <xdr:col>16</xdr:col>
      <xdr:colOff>95250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28700" y="1533525"/>
          <a:ext cx="3905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333399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676275</xdr:colOff>
      <xdr:row>0</xdr:row>
      <xdr:rowOff>285750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</xdr:row>
      <xdr:rowOff>0</xdr:rowOff>
    </xdr:from>
    <xdr:to>
      <xdr:col>15</xdr:col>
      <xdr:colOff>19050</xdr:colOff>
      <xdr:row>9</xdr:row>
      <xdr:rowOff>0</xdr:rowOff>
    </xdr:to>
    <xdr:pic>
      <xdr:nvPicPr>
        <xdr:cNvPr id="3" name="Sel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419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676275</xdr:colOff>
      <xdr:row>0</xdr:row>
      <xdr:rowOff>285750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</xdr:row>
      <xdr:rowOff>0</xdr:rowOff>
    </xdr:from>
    <xdr:to>
      <xdr:col>14</xdr:col>
      <xdr:colOff>390525</xdr:colOff>
      <xdr:row>9</xdr:row>
      <xdr:rowOff>0</xdr:rowOff>
    </xdr:to>
    <xdr:pic>
      <xdr:nvPicPr>
        <xdr:cNvPr id="3" name="Sel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419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W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31" customWidth="1"/>
    <col min="2" max="2" width="16.625" style="0" customWidth="1"/>
    <col min="3" max="3" width="14.75390625" style="0" customWidth="1"/>
    <col min="4" max="4" width="3.75390625" style="0" customWidth="1"/>
    <col min="5" max="5" width="6.875" style="0" customWidth="1"/>
    <col min="12" max="12" width="10.625" style="0" customWidth="1"/>
    <col min="14" max="14" width="10.25390625" style="0" customWidth="1"/>
    <col min="15" max="15" width="11.25390625" style="0" customWidth="1"/>
  </cols>
  <sheetData>
    <row r="2" spans="2:11" ht="12.75">
      <c r="B2" s="5" t="s">
        <v>12</v>
      </c>
      <c r="C2" s="6">
        <v>0</v>
      </c>
      <c r="D2">
        <f>C2+7</f>
        <v>7</v>
      </c>
      <c r="E2" s="51"/>
      <c r="F2" s="5" t="s">
        <v>39</v>
      </c>
      <c r="G2" s="51"/>
      <c r="H2" s="51"/>
      <c r="I2" s="51"/>
      <c r="J2" s="24" t="s">
        <v>40</v>
      </c>
      <c r="K2" s="51"/>
    </row>
    <row r="3" spans="2:11" ht="13.5" thickBot="1">
      <c r="B3" s="5"/>
      <c r="C3" s="6"/>
      <c r="E3" s="51"/>
      <c r="F3" s="51"/>
      <c r="G3" s="51"/>
      <c r="H3" s="51"/>
      <c r="I3" s="51"/>
      <c r="J3" s="51"/>
      <c r="K3" s="51"/>
    </row>
    <row r="4" spans="2:18" ht="21" thickBot="1">
      <c r="B4" s="52" t="s">
        <v>41</v>
      </c>
      <c r="C4" s="52" t="s">
        <v>42</v>
      </c>
      <c r="D4" s="52" t="s">
        <v>43</v>
      </c>
      <c r="E4" s="51"/>
      <c r="F4" s="130" t="s"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</row>
    <row r="5" spans="2:18" ht="13.5" thickBot="1">
      <c r="B5" s="5" t="s">
        <v>30</v>
      </c>
      <c r="C5" s="57">
        <f>F11</f>
      </c>
      <c r="E5" s="51"/>
      <c r="F5" s="3" t="s">
        <v>27</v>
      </c>
      <c r="G5" s="4" t="s">
        <v>5</v>
      </c>
      <c r="H5" s="4" t="s">
        <v>6</v>
      </c>
      <c r="I5" s="4" t="s">
        <v>2</v>
      </c>
      <c r="J5" s="4" t="s">
        <v>3</v>
      </c>
      <c r="K5" s="4" t="s">
        <v>4</v>
      </c>
      <c r="L5" s="26" t="s">
        <v>26</v>
      </c>
      <c r="M5" s="4" t="s">
        <v>44</v>
      </c>
      <c r="N5" s="4" t="s">
        <v>7</v>
      </c>
      <c r="O5" s="4" t="s">
        <v>8</v>
      </c>
      <c r="P5" s="4" t="s">
        <v>9</v>
      </c>
      <c r="Q5" s="53" t="s">
        <v>10</v>
      </c>
      <c r="R5" s="27" t="s">
        <v>45</v>
      </c>
    </row>
    <row r="6" spans="2:23" ht="13.5" thickBot="1">
      <c r="B6" s="5" t="s">
        <v>57</v>
      </c>
      <c r="C6" s="57" t="str">
        <f>G11</f>
        <v>OBH</v>
      </c>
      <c r="E6" s="51"/>
      <c r="F6" s="3" t="s">
        <v>108</v>
      </c>
      <c r="G6" s="4" t="s">
        <v>109</v>
      </c>
      <c r="H6" s="4" t="s">
        <v>110</v>
      </c>
      <c r="I6" s="4" t="s">
        <v>111</v>
      </c>
      <c r="J6" s="4" t="s">
        <v>112</v>
      </c>
      <c r="K6" s="4">
        <v>37001</v>
      </c>
      <c r="L6" s="4" t="s">
        <v>113</v>
      </c>
      <c r="M6" s="7" t="s">
        <v>114</v>
      </c>
      <c r="N6" s="7" t="s">
        <v>115</v>
      </c>
      <c r="O6" s="54" t="s">
        <v>116</v>
      </c>
      <c r="P6" s="54" t="s">
        <v>117</v>
      </c>
      <c r="Q6" s="55" t="s">
        <v>118</v>
      </c>
      <c r="R6" s="56">
        <v>26033909</v>
      </c>
      <c r="S6" t="s">
        <v>119</v>
      </c>
      <c r="T6" t="s">
        <v>109</v>
      </c>
      <c r="U6" t="s">
        <v>120</v>
      </c>
      <c r="V6" t="s">
        <v>121</v>
      </c>
      <c r="W6" t="e">
        <v>#N/A</v>
      </c>
    </row>
    <row r="7" spans="2:5" ht="13.5" thickBot="1">
      <c r="B7" s="5" t="s">
        <v>58</v>
      </c>
      <c r="C7" s="57" t="str">
        <f>H11</f>
        <v>Obhajoba</v>
      </c>
      <c r="E7" s="51"/>
    </row>
    <row r="8" spans="2:15" ht="18.75" thickBot="1">
      <c r="B8" s="5" t="s">
        <v>60</v>
      </c>
      <c r="C8" s="57">
        <f>I11</f>
      </c>
      <c r="E8" s="38"/>
      <c r="F8" s="133" t="s">
        <v>67</v>
      </c>
      <c r="G8" s="134"/>
      <c r="H8" s="134"/>
      <c r="I8" s="134"/>
      <c r="J8" s="134"/>
      <c r="K8" s="134"/>
      <c r="L8" s="135"/>
      <c r="M8" s="75"/>
      <c r="N8" s="76"/>
      <c r="O8" s="76"/>
    </row>
    <row r="9" spans="2:15" ht="12.75">
      <c r="B9" s="5" t="s">
        <v>61</v>
      </c>
      <c r="C9" s="57">
        <f>J11</f>
      </c>
      <c r="E9" s="38"/>
      <c r="F9" s="136" t="s">
        <v>30</v>
      </c>
      <c r="G9" s="138" t="s">
        <v>31</v>
      </c>
      <c r="H9" s="138"/>
      <c r="I9" s="139" t="s">
        <v>59</v>
      </c>
      <c r="J9" s="139"/>
      <c r="K9" s="139" t="s">
        <v>54</v>
      </c>
      <c r="L9" s="139"/>
      <c r="M9" s="140"/>
      <c r="N9" s="141"/>
      <c r="O9" s="142" t="s">
        <v>95</v>
      </c>
    </row>
    <row r="10" spans="2:15" ht="15" customHeight="1" thickBot="1">
      <c r="B10" s="5" t="s">
        <v>68</v>
      </c>
      <c r="C10" s="57" t="str">
        <f>K11</f>
        <v>Zk</v>
      </c>
      <c r="E10" s="38"/>
      <c r="F10" s="137"/>
      <c r="G10" s="48" t="s">
        <v>51</v>
      </c>
      <c r="H10" s="48" t="s">
        <v>5</v>
      </c>
      <c r="I10" s="73" t="s">
        <v>51</v>
      </c>
      <c r="J10" s="73" t="s">
        <v>5</v>
      </c>
      <c r="K10" s="73" t="s">
        <v>51</v>
      </c>
      <c r="L10" s="73" t="s">
        <v>5</v>
      </c>
      <c r="M10" s="73" t="s">
        <v>70</v>
      </c>
      <c r="N10" s="74" t="s">
        <v>71</v>
      </c>
      <c r="O10" s="143"/>
    </row>
    <row r="11" spans="2:16" ht="13.5" thickBot="1">
      <c r="B11" s="5" t="s">
        <v>69</v>
      </c>
      <c r="C11" s="57" t="str">
        <f>L11</f>
        <v>Zkouška</v>
      </c>
      <c r="E11" s="38"/>
      <c r="F11" s="66" t="s">
        <v>122</v>
      </c>
      <c r="G11" s="25" t="s">
        <v>123</v>
      </c>
      <c r="H11" s="25" t="s">
        <v>124</v>
      </c>
      <c r="I11" s="25" t="s">
        <v>122</v>
      </c>
      <c r="J11" s="25" t="s">
        <v>122</v>
      </c>
      <c r="K11" s="25" t="s">
        <v>125</v>
      </c>
      <c r="L11" s="25" t="s">
        <v>126</v>
      </c>
      <c r="M11" s="71" t="s">
        <v>127</v>
      </c>
      <c r="N11" s="72" t="s">
        <v>128</v>
      </c>
      <c r="O11" s="90">
        <v>2</v>
      </c>
      <c r="P11" t="e">
        <v>#N/A</v>
      </c>
    </row>
    <row r="12" spans="2:15" ht="12.75">
      <c r="B12" s="5" t="s">
        <v>96</v>
      </c>
      <c r="C12" s="57">
        <f>O11</f>
        <v>2</v>
      </c>
      <c r="E12" s="38"/>
      <c r="F12" s="91"/>
      <c r="G12" s="91"/>
      <c r="H12" s="91"/>
      <c r="I12" s="91"/>
      <c r="J12" s="91"/>
      <c r="K12" s="91"/>
      <c r="L12" s="91"/>
      <c r="M12" s="92"/>
      <c r="N12" s="92"/>
      <c r="O12" s="11"/>
    </row>
    <row r="13" spans="2:3" ht="12.75">
      <c r="B13" s="5" t="s">
        <v>28</v>
      </c>
      <c r="C13" s="57" t="str">
        <f>F6</f>
        <v>6K900</v>
      </c>
    </row>
    <row r="14" spans="2:3" ht="12.75">
      <c r="B14" s="5" t="s">
        <v>13</v>
      </c>
      <c r="C14" s="57" t="str">
        <f>G6</f>
        <v>Vysoká škola evropských a regionálních studií</v>
      </c>
    </row>
    <row r="15" spans="2:3" ht="12.75">
      <c r="B15" s="5" t="s">
        <v>14</v>
      </c>
      <c r="C15" s="57" t="str">
        <f>H6</f>
        <v>vysoká škola</v>
      </c>
    </row>
    <row r="16" spans="2:3" ht="12.75">
      <c r="B16" s="5" t="s">
        <v>15</v>
      </c>
      <c r="C16" s="57" t="str">
        <f>I6</f>
        <v>Žižkova 4</v>
      </c>
    </row>
    <row r="17" spans="2:3" ht="12.75">
      <c r="B17" s="5" t="s">
        <v>16</v>
      </c>
      <c r="C17" s="57" t="str">
        <f>J6</f>
        <v>České Budějovice</v>
      </c>
    </row>
    <row r="18" spans="1:3" ht="12.75">
      <c r="A18" s="31" t="s">
        <v>34</v>
      </c>
      <c r="B18" s="5" t="s">
        <v>29</v>
      </c>
      <c r="C18" s="57" t="str">
        <f>L6</f>
        <v>v Českých Budějovicích</v>
      </c>
    </row>
    <row r="19" spans="2:3" ht="12.75">
      <c r="B19" s="5" t="s">
        <v>17</v>
      </c>
      <c r="C19" s="57">
        <f>K6</f>
        <v>37001</v>
      </c>
    </row>
    <row r="20" spans="1:3" ht="12.75">
      <c r="A20" s="31" t="s">
        <v>34</v>
      </c>
      <c r="B20" s="5" t="s">
        <v>46</v>
      </c>
      <c r="C20" s="57" t="str">
        <f>M6</f>
        <v>386116811</v>
      </c>
    </row>
    <row r="21" spans="1:3" ht="12.75">
      <c r="A21" s="31" t="s">
        <v>34</v>
      </c>
      <c r="B21" s="5" t="s">
        <v>49</v>
      </c>
      <c r="C21" s="57" t="str">
        <f>N6</f>
        <v>386116824</v>
      </c>
    </row>
    <row r="22" spans="1:3" ht="12.75">
      <c r="A22" s="31" t="s">
        <v>34</v>
      </c>
      <c r="B22" s="5" t="s">
        <v>47</v>
      </c>
      <c r="C22" s="57" t="str">
        <f>O6</f>
        <v>studijni@vsers.cz</v>
      </c>
    </row>
    <row r="23" spans="1:3" ht="12.75">
      <c r="A23" s="31" t="s">
        <v>34</v>
      </c>
      <c r="B23" s="5" t="s">
        <v>48</v>
      </c>
      <c r="C23" s="57" t="str">
        <f>P6</f>
        <v>rektorat@vsers.cz</v>
      </c>
    </row>
    <row r="24" spans="2:3" ht="12.75">
      <c r="B24" s="5" t="s">
        <v>10</v>
      </c>
      <c r="C24" s="57" t="str">
        <f>Q6</f>
        <v>www.vsers.cz</v>
      </c>
    </row>
    <row r="25" spans="2:3" ht="12.75">
      <c r="B25" s="5" t="s">
        <v>70</v>
      </c>
      <c r="C25" s="77" t="str">
        <f>M11</f>
        <v>Státnice</v>
      </c>
    </row>
    <row r="26" spans="2:3" ht="12.75">
      <c r="B26" s="5" t="s">
        <v>72</v>
      </c>
      <c r="C26" s="77" t="str">
        <f>N11</f>
        <v>2009/2010</v>
      </c>
    </row>
  </sheetData>
  <sheetProtection/>
  <mergeCells count="8">
    <mergeCell ref="F4:R4"/>
    <mergeCell ref="F8:L8"/>
    <mergeCell ref="F9:F10"/>
    <mergeCell ref="G9:H9"/>
    <mergeCell ref="I9:J9"/>
    <mergeCell ref="K9:L9"/>
    <mergeCell ref="M9:N9"/>
    <mergeCell ref="O9:O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C3:S15"/>
  <sheetViews>
    <sheetView showGridLines="0" showRowColHeaders="0" zoomScalePageLayoutView="0" workbookViewId="0" topLeftCell="B2">
      <selection activeCell="A1" sqref="A1"/>
    </sheetView>
  </sheetViews>
  <sheetFormatPr defaultColWidth="9.00390625" defaultRowHeight="12.75"/>
  <cols>
    <col min="1" max="1" width="1.12109375" style="0" hidden="1" customWidth="1"/>
    <col min="2" max="2" width="7.75390625" style="0" customWidth="1"/>
    <col min="3" max="4" width="1.625" style="0" customWidth="1"/>
    <col min="5" max="5" width="6.625" style="0" customWidth="1"/>
    <col min="6" max="6" width="12.125" style="0" customWidth="1"/>
    <col min="7" max="7" width="1.12109375" style="0" customWidth="1"/>
    <col min="8" max="17" width="3.625" style="0" customWidth="1"/>
    <col min="18" max="18" width="3.375" style="0" customWidth="1"/>
    <col min="19" max="19" width="1.12109375" style="0" customWidth="1"/>
  </cols>
  <sheetData>
    <row r="1" ht="13.5" customHeight="1" hidden="1"/>
    <row r="2" ht="35.25" customHeight="1" thickBot="1"/>
    <row r="3" spans="3:18" ht="6.75" customHeight="1"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3:19" ht="9.75" customHeight="1">
      <c r="C4" s="1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8"/>
      <c r="S4" s="12"/>
    </row>
    <row r="5" spans="3:19" ht="36.75">
      <c r="C5" s="17"/>
      <c r="D5" s="11"/>
      <c r="E5" s="145" t="s">
        <v>18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8"/>
      <c r="S5" s="12"/>
    </row>
    <row r="6" spans="3:19" ht="23.25">
      <c r="C6" s="17"/>
      <c r="D6" s="11"/>
      <c r="E6" s="146" t="s">
        <v>20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"/>
      <c r="S6" s="12"/>
    </row>
    <row r="7" spans="3:19" ht="28.5" customHeight="1"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"/>
      <c r="S7" s="12"/>
    </row>
    <row r="8" spans="3:19" ht="15" customHeight="1" thickBot="1">
      <c r="C8" s="17"/>
      <c r="D8" s="11"/>
      <c r="E8" s="147" t="s">
        <v>19</v>
      </c>
      <c r="F8" s="147"/>
      <c r="G8" s="147"/>
      <c r="H8" s="11"/>
      <c r="I8" s="11"/>
      <c r="J8" s="11"/>
      <c r="K8" s="11"/>
      <c r="L8" s="11"/>
      <c r="M8" s="11"/>
      <c r="N8" s="11"/>
      <c r="O8" s="13" t="s">
        <v>23</v>
      </c>
      <c r="Q8" s="69" t="s">
        <v>106</v>
      </c>
      <c r="R8" s="18"/>
      <c r="S8" s="12"/>
    </row>
    <row r="9" spans="3:19" ht="18.75" thickBot="1">
      <c r="C9" s="17"/>
      <c r="D9" s="11"/>
      <c r="E9" s="148" t="s">
        <v>105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8"/>
      <c r="S9" s="12"/>
    </row>
    <row r="10" spans="3:19" ht="10.5" customHeight="1">
      <c r="C10" s="17"/>
      <c r="D10" s="11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8"/>
      <c r="S10" s="12"/>
    </row>
    <row r="11" spans="3:19" ht="12.75" customHeight="1">
      <c r="C11" s="17"/>
      <c r="D11" s="11"/>
      <c r="E11" s="151" t="s">
        <v>353</v>
      </c>
      <c r="F11" s="151"/>
      <c r="G11" s="50"/>
      <c r="H11" s="125"/>
      <c r="I11" s="127"/>
      <c r="J11" s="127"/>
      <c r="K11" s="127"/>
      <c r="L11" s="127"/>
      <c r="M11" s="127"/>
      <c r="N11" s="127"/>
      <c r="O11" s="127"/>
      <c r="P11" s="128"/>
      <c r="Q11" s="129" t="s">
        <v>352</v>
      </c>
      <c r="R11" s="126"/>
      <c r="S11" s="12"/>
    </row>
    <row r="12" spans="3:19" ht="24.75" customHeight="1">
      <c r="C12" s="1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8"/>
      <c r="S12" s="12"/>
    </row>
    <row r="13" spans="3:19" ht="12" customHeight="1">
      <c r="C13" s="17"/>
      <c r="D13" s="11"/>
      <c r="E13" s="22" t="s">
        <v>21</v>
      </c>
      <c r="F13" s="23" t="s">
        <v>22</v>
      </c>
      <c r="G13" s="23"/>
      <c r="H13" s="23"/>
      <c r="I13" s="23"/>
      <c r="J13" s="23"/>
      <c r="K13" s="23"/>
      <c r="L13" s="23"/>
      <c r="M13" s="23"/>
      <c r="N13" s="23"/>
      <c r="O13" s="23"/>
      <c r="P13" s="144" t="s">
        <v>107</v>
      </c>
      <c r="Q13" s="144"/>
      <c r="R13" s="18"/>
      <c r="S13" s="12"/>
    </row>
    <row r="14" spans="3:19" ht="13.5" thickBot="1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2"/>
    </row>
    <row r="15" spans="4:19" ht="5.2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sheetProtection/>
  <mergeCells count="6">
    <mergeCell ref="P13:Q13"/>
    <mergeCell ref="E5:Q5"/>
    <mergeCell ref="E6:Q6"/>
    <mergeCell ref="E8:G8"/>
    <mergeCell ref="E9:Q9"/>
    <mergeCell ref="E11:F1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B2:K24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6.875" style="0" customWidth="1"/>
    <col min="4" max="4" width="12.625" style="0" customWidth="1"/>
    <col min="5" max="8" width="9.25390625" style="0" customWidth="1"/>
    <col min="9" max="9" width="12.75390625" style="0" customWidth="1"/>
    <col min="10" max="11" width="7.125" style="0" customWidth="1"/>
  </cols>
  <sheetData>
    <row r="1" ht="9" customHeight="1"/>
    <row r="2" spans="2:10" ht="18" customHeight="1">
      <c r="B2" s="51"/>
      <c r="C2" s="154" t="s">
        <v>90</v>
      </c>
      <c r="D2" s="154"/>
      <c r="E2" s="154"/>
      <c r="F2" s="154"/>
      <c r="G2" s="154"/>
      <c r="H2" s="154"/>
      <c r="I2" s="154"/>
      <c r="J2" s="154"/>
    </row>
    <row r="3" ht="7.5" customHeight="1"/>
    <row r="4" spans="2:11" ht="13.5" customHeight="1">
      <c r="B4" s="153" t="s">
        <v>75</v>
      </c>
      <c r="C4" s="153"/>
      <c r="D4" s="153"/>
      <c r="E4" s="153"/>
      <c r="F4" s="153"/>
      <c r="G4" s="153"/>
      <c r="H4" s="153"/>
      <c r="I4" s="153"/>
      <c r="J4" s="153"/>
      <c r="K4" s="153"/>
    </row>
    <row r="5" ht="26.25" customHeight="1">
      <c r="C5" s="82" t="s">
        <v>76</v>
      </c>
    </row>
    <row r="6" ht="17.25" customHeight="1">
      <c r="B6" s="83" t="s">
        <v>77</v>
      </c>
    </row>
    <row r="7" spans="2:11" ht="26.25" customHeight="1">
      <c r="B7" s="152" t="s">
        <v>91</v>
      </c>
      <c r="C7" s="152"/>
      <c r="D7" s="152"/>
      <c r="E7" s="152"/>
      <c r="F7" s="152"/>
      <c r="G7" s="152"/>
      <c r="H7" s="152"/>
      <c r="I7" s="152"/>
      <c r="J7" s="152"/>
      <c r="K7" s="152"/>
    </row>
    <row r="8" spans="2:11" ht="40.5" customHeight="1">
      <c r="B8" s="152" t="s">
        <v>92</v>
      </c>
      <c r="C8" s="152"/>
      <c r="D8" s="152"/>
      <c r="E8" s="152"/>
      <c r="F8" s="152"/>
      <c r="G8" s="152"/>
      <c r="H8" s="152"/>
      <c r="I8" s="152"/>
      <c r="J8" s="152"/>
      <c r="K8" s="152"/>
    </row>
    <row r="9" ht="26.25" customHeight="1">
      <c r="C9" s="82" t="s">
        <v>78</v>
      </c>
    </row>
    <row r="10" ht="17.25" customHeight="1">
      <c r="B10" s="83" t="s">
        <v>93</v>
      </c>
    </row>
    <row r="11" spans="2:11" ht="26.25" customHeight="1">
      <c r="B11" s="152" t="s">
        <v>94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ht="12.75">
      <c r="B12" s="84" t="s">
        <v>79</v>
      </c>
    </row>
    <row r="13" ht="13.5">
      <c r="C13" s="85" t="s">
        <v>80</v>
      </c>
    </row>
    <row r="14" spans="3:11" ht="17.25" customHeight="1">
      <c r="C14" s="152" t="s">
        <v>81</v>
      </c>
      <c r="D14" s="152"/>
      <c r="E14" s="152"/>
      <c r="F14" s="152"/>
      <c r="G14" s="152"/>
      <c r="H14" s="152"/>
      <c r="I14" s="152"/>
      <c r="J14" s="152"/>
      <c r="K14" s="152"/>
    </row>
    <row r="15" spans="3:11" ht="26.25" customHeight="1">
      <c r="C15" s="86" t="s">
        <v>82</v>
      </c>
      <c r="D15" s="152" t="s">
        <v>83</v>
      </c>
      <c r="E15" s="156"/>
      <c r="F15" s="156"/>
      <c r="G15" s="156"/>
      <c r="H15" s="156"/>
      <c r="I15" s="156"/>
      <c r="J15" s="156"/>
      <c r="K15" s="156"/>
    </row>
    <row r="16" spans="3:11" ht="26.25" customHeight="1">
      <c r="C16" s="152" t="s">
        <v>84</v>
      </c>
      <c r="D16" s="152"/>
      <c r="E16" s="152"/>
      <c r="F16" s="152"/>
      <c r="G16" s="152"/>
      <c r="H16" s="152"/>
      <c r="I16" s="152"/>
      <c r="J16" s="152"/>
      <c r="K16" s="152"/>
    </row>
    <row r="17" spans="2:11" ht="19.5" customHeight="1">
      <c r="B17" s="155" t="s">
        <v>85</v>
      </c>
      <c r="C17" s="152"/>
      <c r="D17" s="152"/>
      <c r="E17" s="152"/>
      <c r="F17" s="152"/>
      <c r="G17" s="152"/>
      <c r="H17" s="152"/>
      <c r="I17" s="152"/>
      <c r="J17" s="152"/>
      <c r="K17" s="152"/>
    </row>
    <row r="18" ht="15.75" customHeight="1">
      <c r="E18" s="87" t="s">
        <v>86</v>
      </c>
    </row>
    <row r="20" ht="12.75">
      <c r="B20" t="s">
        <v>87</v>
      </c>
    </row>
    <row r="21" ht="12.75">
      <c r="B21" s="84" t="s">
        <v>79</v>
      </c>
    </row>
    <row r="22" ht="13.5">
      <c r="C22" s="85" t="s">
        <v>88</v>
      </c>
    </row>
    <row r="23" spans="3:11" ht="12.75">
      <c r="C23" s="152" t="s">
        <v>81</v>
      </c>
      <c r="D23" s="152"/>
      <c r="E23" s="152"/>
      <c r="F23" s="152"/>
      <c r="G23" s="152"/>
      <c r="H23" s="152"/>
      <c r="I23" s="152"/>
      <c r="J23" s="152"/>
      <c r="K23" s="152"/>
    </row>
    <row r="24" spans="3:11" ht="27" customHeight="1">
      <c r="C24" s="152" t="s">
        <v>89</v>
      </c>
      <c r="D24" s="152"/>
      <c r="E24" s="152"/>
      <c r="F24" s="152"/>
      <c r="G24" s="152"/>
      <c r="H24" s="152"/>
      <c r="I24" s="152"/>
      <c r="J24" s="152"/>
      <c r="K24" s="152"/>
    </row>
  </sheetData>
  <sheetProtection/>
  <mergeCells count="11">
    <mergeCell ref="C2:J2"/>
    <mergeCell ref="B17:K17"/>
    <mergeCell ref="D15:K15"/>
    <mergeCell ref="B11:K11"/>
    <mergeCell ref="C16:K16"/>
    <mergeCell ref="C14:K14"/>
    <mergeCell ref="C23:K23"/>
    <mergeCell ref="C24:K24"/>
    <mergeCell ref="B8:K8"/>
    <mergeCell ref="B7:K7"/>
    <mergeCell ref="B4:K4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B2:AH127"/>
  <sheetViews>
    <sheetView showGridLines="0" zoomScale="75" zoomScaleNormal="75" zoomScalePageLayoutView="0" workbookViewId="0" topLeftCell="A1">
      <selection activeCell="E7" sqref="E7:E127"/>
    </sheetView>
  </sheetViews>
  <sheetFormatPr defaultColWidth="9.00390625" defaultRowHeight="12.75"/>
  <cols>
    <col min="1" max="1" width="3.875" style="0" customWidth="1"/>
    <col min="2" max="2" width="5.75390625" style="31" customWidth="1"/>
    <col min="3" max="3" width="16.75390625" style="6" customWidth="1"/>
    <col min="4" max="4" width="9.875" style="6" customWidth="1"/>
    <col min="5" max="5" width="11.25390625" style="6" customWidth="1"/>
    <col min="6" max="6" width="9.875" style="6" customWidth="1"/>
    <col min="7" max="7" width="8.25390625" style="6" customWidth="1"/>
    <col min="8" max="8" width="12.375" style="6" customWidth="1"/>
    <col min="9" max="9" width="8.125" style="6" customWidth="1"/>
    <col min="10" max="10" width="13.625" style="6" customWidth="1"/>
    <col min="11" max="11" width="8.00390625" style="6" customWidth="1"/>
    <col min="12" max="12" width="11.375" style="6" customWidth="1"/>
    <col min="13" max="13" width="8.875" style="6" customWidth="1"/>
    <col min="14" max="14" width="13.00390625" style="6" customWidth="1"/>
    <col min="15" max="15" width="8.00390625" style="6" customWidth="1"/>
    <col min="16" max="16" width="11.625" style="6" customWidth="1"/>
    <col min="17" max="17" width="4.75390625" style="6" customWidth="1"/>
    <col min="18" max="18" width="10.625" style="6" customWidth="1"/>
    <col min="19" max="19" width="8.75390625" style="63" customWidth="1"/>
    <col min="20" max="20" width="5.375" style="63" customWidth="1"/>
    <col min="21" max="21" width="10.00390625" style="63" customWidth="1"/>
    <col min="22" max="22" width="14.625" style="63" customWidth="1"/>
    <col min="23" max="23" width="5.625" style="6" customWidth="1"/>
    <col min="24" max="24" width="6.25390625" style="0" customWidth="1"/>
    <col min="25" max="25" width="7.125" style="0" customWidth="1"/>
    <col min="26" max="26" width="9.375" style="77" customWidth="1"/>
    <col min="27" max="32" width="1.625" style="0" customWidth="1"/>
    <col min="33" max="33" width="11.875" style="0" customWidth="1"/>
    <col min="34" max="34" width="23.375" style="0" customWidth="1"/>
  </cols>
  <sheetData>
    <row r="1" ht="13.5" thickBot="1"/>
    <row r="2" spans="2:34" ht="18.75" thickBot="1">
      <c r="B2" s="170" t="s">
        <v>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00"/>
      <c r="R2" s="97"/>
      <c r="S2" s="98"/>
      <c r="T2" s="98"/>
      <c r="U2" s="98"/>
      <c r="V2" s="98"/>
      <c r="W2" s="97"/>
      <c r="X2" s="99"/>
      <c r="Y2" s="99"/>
      <c r="Z2" s="102"/>
      <c r="AG2" s="164" t="s">
        <v>74</v>
      </c>
      <c r="AH2" s="165"/>
    </row>
    <row r="3" spans="2:34" ht="12.75" customHeight="1">
      <c r="B3" s="172" t="s">
        <v>35</v>
      </c>
      <c r="C3" s="157" t="s">
        <v>0</v>
      </c>
      <c r="D3" s="157" t="s">
        <v>1</v>
      </c>
      <c r="E3" s="157" t="s">
        <v>24</v>
      </c>
      <c r="F3" s="157" t="s">
        <v>50</v>
      </c>
      <c r="G3" s="157" t="s">
        <v>52</v>
      </c>
      <c r="H3" s="157"/>
      <c r="I3" s="157" t="s">
        <v>53</v>
      </c>
      <c r="J3" s="157"/>
      <c r="K3" s="157" t="s">
        <v>33</v>
      </c>
      <c r="L3" s="157"/>
      <c r="M3" s="157" t="s">
        <v>56</v>
      </c>
      <c r="N3" s="157"/>
      <c r="O3" s="157" t="s">
        <v>25</v>
      </c>
      <c r="P3" s="157"/>
      <c r="Q3" s="159" t="s">
        <v>54</v>
      </c>
      <c r="R3" s="160"/>
      <c r="S3" s="160"/>
      <c r="T3" s="160"/>
      <c r="U3" s="160"/>
      <c r="V3" s="160"/>
      <c r="W3" s="160"/>
      <c r="X3" s="160"/>
      <c r="Y3" s="160"/>
      <c r="Z3" s="161"/>
      <c r="AG3" s="166" t="s">
        <v>73</v>
      </c>
      <c r="AH3" s="168" t="s">
        <v>1</v>
      </c>
    </row>
    <row r="4" spans="2:34" ht="12.75" customHeight="1" thickBot="1">
      <c r="B4" s="173"/>
      <c r="C4" s="158"/>
      <c r="D4" s="158"/>
      <c r="E4" s="158"/>
      <c r="F4" s="158"/>
      <c r="G4" s="45" t="s">
        <v>51</v>
      </c>
      <c r="H4" s="45" t="s">
        <v>5</v>
      </c>
      <c r="I4" s="45" t="s">
        <v>51</v>
      </c>
      <c r="J4" s="45" t="s">
        <v>5</v>
      </c>
      <c r="K4" s="45" t="s">
        <v>51</v>
      </c>
      <c r="L4" s="45" t="s">
        <v>5</v>
      </c>
      <c r="M4" s="45" t="s">
        <v>51</v>
      </c>
      <c r="N4" s="45" t="s">
        <v>5</v>
      </c>
      <c r="O4" s="45" t="s">
        <v>51</v>
      </c>
      <c r="P4" s="45" t="s">
        <v>5</v>
      </c>
      <c r="Q4" s="162" t="s">
        <v>38</v>
      </c>
      <c r="R4" s="163"/>
      <c r="S4" s="104" t="s">
        <v>32</v>
      </c>
      <c r="T4" s="158" t="s">
        <v>55</v>
      </c>
      <c r="U4" s="158"/>
      <c r="V4" s="158"/>
      <c r="W4" s="158"/>
      <c r="X4" s="68" t="s">
        <v>100</v>
      </c>
      <c r="Y4" s="101" t="s">
        <v>101</v>
      </c>
      <c r="Z4" s="103" t="s">
        <v>104</v>
      </c>
      <c r="AG4" s="167"/>
      <c r="AH4" s="169"/>
    </row>
    <row r="5" spans="2:34" ht="12.75" customHeight="1" hidden="1" thickBot="1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105"/>
      <c r="T5" s="67"/>
      <c r="U5" s="67"/>
      <c r="V5" s="67"/>
      <c r="W5" s="62"/>
      <c r="X5" s="39"/>
      <c r="Y5" s="39"/>
      <c r="Z5" s="65"/>
      <c r="AG5" s="78"/>
      <c r="AH5" s="79"/>
    </row>
    <row r="6" spans="2:34" ht="3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64"/>
      <c r="T6" s="64"/>
      <c r="U6" s="64"/>
      <c r="V6" s="64"/>
      <c r="W6" s="47"/>
      <c r="X6" s="47"/>
      <c r="Y6" s="47"/>
      <c r="Z6" s="64"/>
      <c r="AG6" s="80"/>
      <c r="AH6" s="80"/>
    </row>
    <row r="7" spans="2:34" ht="12.75">
      <c r="B7" s="32">
        <v>1</v>
      </c>
      <c r="C7" s="110" t="s">
        <v>129</v>
      </c>
      <c r="D7" s="110" t="s">
        <v>130</v>
      </c>
      <c r="E7" s="110"/>
      <c r="F7" s="110">
        <v>101482</v>
      </c>
      <c r="G7" s="110" t="s">
        <v>131</v>
      </c>
      <c r="H7" s="110" t="s">
        <v>132</v>
      </c>
      <c r="I7" s="110" t="s">
        <v>133</v>
      </c>
      <c r="J7" s="110" t="s">
        <v>134</v>
      </c>
      <c r="K7" s="110" t="s">
        <v>135</v>
      </c>
      <c r="L7" s="110" t="s">
        <v>136</v>
      </c>
      <c r="M7" s="110"/>
      <c r="N7" s="110"/>
      <c r="O7" s="110" t="s">
        <v>137</v>
      </c>
      <c r="P7" s="110" t="s">
        <v>138</v>
      </c>
      <c r="Q7" s="110"/>
      <c r="R7" s="110" t="s">
        <v>139</v>
      </c>
      <c r="S7" s="117" t="s">
        <v>140</v>
      </c>
      <c r="T7" s="110" t="s">
        <v>141</v>
      </c>
      <c r="U7" s="110" t="s">
        <v>142</v>
      </c>
      <c r="V7" s="110" t="s">
        <v>143</v>
      </c>
      <c r="W7" s="110"/>
      <c r="X7" s="110">
        <v>1</v>
      </c>
      <c r="Y7" s="110" t="s">
        <v>144</v>
      </c>
      <c r="Z7" s="117" t="s">
        <v>145</v>
      </c>
      <c r="AA7">
        <v>327239</v>
      </c>
      <c r="AB7" t="e">
        <v>#N/A</v>
      </c>
      <c r="AG7" s="81"/>
      <c r="AH7" s="39"/>
    </row>
    <row r="8" spans="2:34" ht="12.75">
      <c r="B8" s="32">
        <v>2</v>
      </c>
      <c r="C8" s="110" t="s">
        <v>146</v>
      </c>
      <c r="D8" s="110" t="s">
        <v>147</v>
      </c>
      <c r="E8" s="110"/>
      <c r="F8" s="110">
        <v>101165</v>
      </c>
      <c r="G8" s="110" t="s">
        <v>148</v>
      </c>
      <c r="H8" s="110" t="s">
        <v>149</v>
      </c>
      <c r="I8" s="110" t="s">
        <v>150</v>
      </c>
      <c r="J8" s="110" t="s">
        <v>151</v>
      </c>
      <c r="K8" s="110" t="s">
        <v>152</v>
      </c>
      <c r="L8" s="110" t="s">
        <v>153</v>
      </c>
      <c r="M8" s="110"/>
      <c r="N8" s="110"/>
      <c r="O8" s="110" t="s">
        <v>137</v>
      </c>
      <c r="P8" s="110" t="s">
        <v>138</v>
      </c>
      <c r="Q8" s="110"/>
      <c r="R8" s="110" t="s">
        <v>154</v>
      </c>
      <c r="S8" s="117" t="s">
        <v>155</v>
      </c>
      <c r="T8" s="117" t="s">
        <v>141</v>
      </c>
      <c r="U8" s="117" t="s">
        <v>142</v>
      </c>
      <c r="V8" s="117" t="s">
        <v>143</v>
      </c>
      <c r="W8" s="110"/>
      <c r="X8" s="110">
        <v>1</v>
      </c>
      <c r="Y8" s="110" t="s">
        <v>144</v>
      </c>
      <c r="Z8" s="117" t="s">
        <v>155</v>
      </c>
      <c r="AA8">
        <v>326789</v>
      </c>
      <c r="AB8" t="e">
        <v>#N/A</v>
      </c>
      <c r="AG8" s="39"/>
      <c r="AH8" s="39"/>
    </row>
    <row r="9" spans="2:34" ht="12.75">
      <c r="B9" s="33">
        <v>3</v>
      </c>
      <c r="C9" s="111" t="s">
        <v>156</v>
      </c>
      <c r="D9" s="111" t="s">
        <v>157</v>
      </c>
      <c r="E9" s="111"/>
      <c r="F9" s="111">
        <v>101467</v>
      </c>
      <c r="G9" s="111" t="s">
        <v>148</v>
      </c>
      <c r="H9" s="111" t="s">
        <v>149</v>
      </c>
      <c r="I9" s="111" t="s">
        <v>150</v>
      </c>
      <c r="J9" s="111" t="s">
        <v>151</v>
      </c>
      <c r="K9" s="111" t="s">
        <v>152</v>
      </c>
      <c r="L9" s="111" t="s">
        <v>153</v>
      </c>
      <c r="M9" s="111"/>
      <c r="N9" s="111"/>
      <c r="O9" s="111" t="s">
        <v>137</v>
      </c>
      <c r="P9" s="111" t="s">
        <v>138</v>
      </c>
      <c r="Q9" s="111"/>
      <c r="R9" s="111" t="s">
        <v>158</v>
      </c>
      <c r="S9" s="118" t="s">
        <v>140</v>
      </c>
      <c r="T9" s="118" t="s">
        <v>141</v>
      </c>
      <c r="U9" s="118" t="s">
        <v>142</v>
      </c>
      <c r="V9" s="118" t="s">
        <v>143</v>
      </c>
      <c r="W9" s="111"/>
      <c r="X9" s="111">
        <v>1</v>
      </c>
      <c r="Y9" s="111" t="s">
        <v>144</v>
      </c>
      <c r="Z9" s="118" t="s">
        <v>140</v>
      </c>
      <c r="AA9">
        <v>326987</v>
      </c>
      <c r="AB9" t="e">
        <v>#N/A</v>
      </c>
      <c r="AG9" s="40"/>
      <c r="AH9" s="40"/>
    </row>
    <row r="10" spans="2:34" ht="12.75">
      <c r="B10" s="34">
        <v>4</v>
      </c>
      <c r="C10" s="112" t="s">
        <v>159</v>
      </c>
      <c r="D10" s="112" t="s">
        <v>160</v>
      </c>
      <c r="E10" s="112"/>
      <c r="F10" s="112">
        <v>101298</v>
      </c>
      <c r="G10" s="112" t="s">
        <v>131</v>
      </c>
      <c r="H10" s="112" t="s">
        <v>132</v>
      </c>
      <c r="I10" s="112" t="s">
        <v>133</v>
      </c>
      <c r="J10" s="112" t="s">
        <v>134</v>
      </c>
      <c r="K10" s="112" t="s">
        <v>152</v>
      </c>
      <c r="L10" s="112" t="s">
        <v>153</v>
      </c>
      <c r="M10" s="112"/>
      <c r="N10" s="112"/>
      <c r="O10" s="112" t="s">
        <v>137</v>
      </c>
      <c r="P10" s="112" t="s">
        <v>138</v>
      </c>
      <c r="Q10" s="112"/>
      <c r="R10" s="112" t="s">
        <v>161</v>
      </c>
      <c r="S10" s="119" t="s">
        <v>140</v>
      </c>
      <c r="T10" s="119" t="s">
        <v>141</v>
      </c>
      <c r="U10" s="119" t="s">
        <v>142</v>
      </c>
      <c r="V10" s="119" t="s">
        <v>143</v>
      </c>
      <c r="W10" s="112"/>
      <c r="X10" s="112">
        <v>1</v>
      </c>
      <c r="Y10" s="112" t="s">
        <v>144</v>
      </c>
      <c r="Z10" s="119" t="s">
        <v>145</v>
      </c>
      <c r="AA10">
        <v>327128</v>
      </c>
      <c r="AB10" t="e">
        <v>#N/A</v>
      </c>
      <c r="AG10" s="41"/>
      <c r="AH10" s="41"/>
    </row>
    <row r="11" spans="2:34" ht="12.75">
      <c r="B11" s="35">
        <v>5</v>
      </c>
      <c r="C11" s="113" t="s">
        <v>162</v>
      </c>
      <c r="D11" s="113" t="s">
        <v>163</v>
      </c>
      <c r="E11" s="113"/>
      <c r="F11" s="113">
        <v>101448</v>
      </c>
      <c r="G11" s="113" t="s">
        <v>148</v>
      </c>
      <c r="H11" s="113" t="s">
        <v>149</v>
      </c>
      <c r="I11" s="113" t="s">
        <v>150</v>
      </c>
      <c r="J11" s="113" t="s">
        <v>151</v>
      </c>
      <c r="K11" s="113" t="s">
        <v>152</v>
      </c>
      <c r="L11" s="113" t="s">
        <v>153</v>
      </c>
      <c r="M11" s="113"/>
      <c r="N11" s="113"/>
      <c r="O11" s="113" t="s">
        <v>137</v>
      </c>
      <c r="P11" s="113" t="s">
        <v>138</v>
      </c>
      <c r="Q11" s="113"/>
      <c r="R11" s="113" t="s">
        <v>161</v>
      </c>
      <c r="S11" s="120" t="s">
        <v>140</v>
      </c>
      <c r="T11" s="120" t="s">
        <v>141</v>
      </c>
      <c r="U11" s="120" t="s">
        <v>142</v>
      </c>
      <c r="V11" s="120" t="s">
        <v>143</v>
      </c>
      <c r="W11" s="113"/>
      <c r="X11" s="113">
        <v>1</v>
      </c>
      <c r="Y11" s="113" t="s">
        <v>144</v>
      </c>
      <c r="Z11" s="120" t="s">
        <v>140</v>
      </c>
      <c r="AA11">
        <v>326975</v>
      </c>
      <c r="AB11" t="e">
        <v>#N/A</v>
      </c>
      <c r="AG11" s="42"/>
      <c r="AH11" s="42"/>
    </row>
    <row r="12" spans="2:34" ht="12.75">
      <c r="B12" s="36">
        <v>6</v>
      </c>
      <c r="C12" s="114" t="s">
        <v>164</v>
      </c>
      <c r="D12" s="114" t="s">
        <v>165</v>
      </c>
      <c r="E12" s="114"/>
      <c r="F12" s="114">
        <v>101486</v>
      </c>
      <c r="G12" s="114" t="s">
        <v>148</v>
      </c>
      <c r="H12" s="114" t="s">
        <v>149</v>
      </c>
      <c r="I12" s="114" t="s">
        <v>150</v>
      </c>
      <c r="J12" s="114" t="s">
        <v>151</v>
      </c>
      <c r="K12" s="114" t="s">
        <v>135</v>
      </c>
      <c r="L12" s="114" t="s">
        <v>136</v>
      </c>
      <c r="M12" s="114"/>
      <c r="N12" s="114"/>
      <c r="O12" s="114" t="s">
        <v>137</v>
      </c>
      <c r="P12" s="114" t="s">
        <v>138</v>
      </c>
      <c r="Q12" s="114"/>
      <c r="R12" s="114" t="s">
        <v>158</v>
      </c>
      <c r="S12" s="121" t="s">
        <v>155</v>
      </c>
      <c r="T12" s="121" t="s">
        <v>141</v>
      </c>
      <c r="U12" s="121" t="s">
        <v>142</v>
      </c>
      <c r="V12" s="121" t="s">
        <v>143</v>
      </c>
      <c r="W12" s="114"/>
      <c r="X12" s="114">
        <v>1</v>
      </c>
      <c r="Y12" s="114" t="s">
        <v>144</v>
      </c>
      <c r="Z12" s="121" t="s">
        <v>155</v>
      </c>
      <c r="AA12">
        <v>326996</v>
      </c>
      <c r="AB12" t="e">
        <v>#N/A</v>
      </c>
      <c r="AG12" s="43"/>
      <c r="AH12" s="43"/>
    </row>
    <row r="13" spans="2:34" ht="12.75">
      <c r="B13" s="37">
        <v>7</v>
      </c>
      <c r="C13" s="115" t="s">
        <v>166</v>
      </c>
      <c r="D13" s="115" t="s">
        <v>167</v>
      </c>
      <c r="E13" s="115"/>
      <c r="F13" s="115">
        <v>101471</v>
      </c>
      <c r="G13" s="115" t="s">
        <v>131</v>
      </c>
      <c r="H13" s="115" t="s">
        <v>132</v>
      </c>
      <c r="I13" s="115" t="s">
        <v>133</v>
      </c>
      <c r="J13" s="115" t="s">
        <v>134</v>
      </c>
      <c r="K13" s="115" t="s">
        <v>152</v>
      </c>
      <c r="L13" s="115" t="s">
        <v>153</v>
      </c>
      <c r="M13" s="115"/>
      <c r="N13" s="115"/>
      <c r="O13" s="115" t="s">
        <v>137</v>
      </c>
      <c r="P13" s="115" t="s">
        <v>138</v>
      </c>
      <c r="Q13" s="115"/>
      <c r="R13" s="115" t="s">
        <v>158</v>
      </c>
      <c r="S13" s="122" t="s">
        <v>155</v>
      </c>
      <c r="T13" s="122" t="s">
        <v>141</v>
      </c>
      <c r="U13" s="122" t="s">
        <v>142</v>
      </c>
      <c r="V13" s="122" t="s">
        <v>143</v>
      </c>
      <c r="W13" s="115"/>
      <c r="X13" s="115">
        <v>1</v>
      </c>
      <c r="Y13" s="115" t="s">
        <v>144</v>
      </c>
      <c r="Z13" s="122" t="s">
        <v>155</v>
      </c>
      <c r="AA13">
        <v>327221</v>
      </c>
      <c r="AB13" t="e">
        <v>#N/A</v>
      </c>
      <c r="AG13" s="44"/>
      <c r="AH13" s="44"/>
    </row>
    <row r="14" spans="2:34" ht="12.75">
      <c r="B14" s="31">
        <v>8</v>
      </c>
      <c r="C14" t="s">
        <v>168</v>
      </c>
      <c r="D14" s="31" t="s">
        <v>169</v>
      </c>
      <c r="E14"/>
      <c r="F14" s="31">
        <v>101565</v>
      </c>
      <c r="G14" t="s">
        <v>131</v>
      </c>
      <c r="H14" s="31" t="s">
        <v>132</v>
      </c>
      <c r="I14" t="s">
        <v>133</v>
      </c>
      <c r="J14" s="31" t="s">
        <v>134</v>
      </c>
      <c r="K14" t="s">
        <v>135</v>
      </c>
      <c r="L14" s="31" t="s">
        <v>136</v>
      </c>
      <c r="M14"/>
      <c r="N14" s="31"/>
      <c r="O14" t="s">
        <v>137</v>
      </c>
      <c r="P14" s="31" t="s">
        <v>138</v>
      </c>
      <c r="Q14"/>
      <c r="R14" s="31" t="s">
        <v>158</v>
      </c>
      <c r="S14" s="77" t="s">
        <v>140</v>
      </c>
      <c r="T14" s="31" t="s">
        <v>141</v>
      </c>
      <c r="U14" t="s">
        <v>142</v>
      </c>
      <c r="V14" s="31" t="s">
        <v>143</v>
      </c>
      <c r="W14"/>
      <c r="X14" s="31">
        <v>1</v>
      </c>
      <c r="Y14" t="s">
        <v>144</v>
      </c>
      <c r="Z14" s="124" t="s">
        <v>145</v>
      </c>
      <c r="AA14">
        <v>327311</v>
      </c>
      <c r="AB14" s="31" t="e">
        <v>#N/A</v>
      </c>
      <c r="AD14" s="31"/>
      <c r="AF14" s="31"/>
      <c r="AH14" s="6"/>
    </row>
    <row r="15" spans="2:34" ht="12.75">
      <c r="B15" s="31">
        <v>9</v>
      </c>
      <c r="C15" s="116" t="s">
        <v>170</v>
      </c>
      <c r="D15" s="116" t="s">
        <v>171</v>
      </c>
      <c r="E15" s="116"/>
      <c r="F15" s="116">
        <v>101160</v>
      </c>
      <c r="G15" s="116" t="s">
        <v>148</v>
      </c>
      <c r="H15" s="116" t="s">
        <v>149</v>
      </c>
      <c r="I15" s="116" t="s">
        <v>150</v>
      </c>
      <c r="J15" s="116" t="s">
        <v>151</v>
      </c>
      <c r="K15" s="116" t="s">
        <v>135</v>
      </c>
      <c r="L15" s="116" t="s">
        <v>136</v>
      </c>
      <c r="M15" s="116"/>
      <c r="N15" s="116"/>
      <c r="O15" s="116" t="s">
        <v>137</v>
      </c>
      <c r="P15" s="116" t="s">
        <v>138</v>
      </c>
      <c r="Q15" s="116"/>
      <c r="R15" s="116" t="s">
        <v>139</v>
      </c>
      <c r="S15" s="123" t="s">
        <v>140</v>
      </c>
      <c r="T15" s="123" t="s">
        <v>141</v>
      </c>
      <c r="U15" s="123" t="s">
        <v>142</v>
      </c>
      <c r="V15" s="123" t="s">
        <v>143</v>
      </c>
      <c r="W15" s="116"/>
      <c r="X15" s="116">
        <v>1</v>
      </c>
      <c r="Y15" s="116" t="s">
        <v>144</v>
      </c>
      <c r="Z15" s="123" t="s">
        <v>140</v>
      </c>
      <c r="AA15">
        <v>326783</v>
      </c>
      <c r="AB15" t="e">
        <v>#N/A</v>
      </c>
      <c r="AG15" s="6"/>
      <c r="AH15" s="6"/>
    </row>
    <row r="16" spans="2:28" ht="12.75">
      <c r="B16" s="31">
        <v>10</v>
      </c>
      <c r="C16" s="6" t="s">
        <v>172</v>
      </c>
      <c r="D16" s="6" t="s">
        <v>173</v>
      </c>
      <c r="F16" s="6">
        <v>101538</v>
      </c>
      <c r="G16" s="6" t="s">
        <v>131</v>
      </c>
      <c r="H16" s="6" t="s">
        <v>132</v>
      </c>
      <c r="I16" s="6" t="s">
        <v>133</v>
      </c>
      <c r="J16" s="6" t="s">
        <v>134</v>
      </c>
      <c r="K16" s="6" t="s">
        <v>152</v>
      </c>
      <c r="L16" s="6" t="s">
        <v>153</v>
      </c>
      <c r="O16" s="6" t="s">
        <v>137</v>
      </c>
      <c r="P16" s="6" t="s">
        <v>138</v>
      </c>
      <c r="R16" s="6" t="s">
        <v>139</v>
      </c>
      <c r="S16" s="63" t="s">
        <v>140</v>
      </c>
      <c r="T16" s="63" t="s">
        <v>141</v>
      </c>
      <c r="U16" s="63" t="s">
        <v>142</v>
      </c>
      <c r="V16" s="63" t="s">
        <v>143</v>
      </c>
      <c r="X16" s="6">
        <v>1</v>
      </c>
      <c r="Y16" s="116" t="s">
        <v>144</v>
      </c>
      <c r="Z16" s="77" t="s">
        <v>140</v>
      </c>
      <c r="AA16">
        <v>327293</v>
      </c>
      <c r="AB16" t="e">
        <v>#N/A</v>
      </c>
    </row>
    <row r="17" spans="2:28" ht="12.75">
      <c r="B17" s="31">
        <v>11</v>
      </c>
      <c r="C17" s="6" t="s">
        <v>174</v>
      </c>
      <c r="D17" s="6" t="s">
        <v>175</v>
      </c>
      <c r="F17" s="6">
        <v>101444</v>
      </c>
      <c r="G17" s="6" t="s">
        <v>131</v>
      </c>
      <c r="H17" s="6" t="s">
        <v>132</v>
      </c>
      <c r="I17" s="6" t="s">
        <v>133</v>
      </c>
      <c r="J17" s="6" t="s">
        <v>134</v>
      </c>
      <c r="K17" s="6" t="s">
        <v>152</v>
      </c>
      <c r="L17" s="6" t="s">
        <v>153</v>
      </c>
      <c r="O17" s="6" t="s">
        <v>137</v>
      </c>
      <c r="P17" s="6" t="s">
        <v>138</v>
      </c>
      <c r="R17" s="6" t="s">
        <v>161</v>
      </c>
      <c r="S17" s="63" t="s">
        <v>140</v>
      </c>
      <c r="T17" s="63" t="s">
        <v>141</v>
      </c>
      <c r="U17" s="63" t="s">
        <v>142</v>
      </c>
      <c r="V17" s="63" t="s">
        <v>143</v>
      </c>
      <c r="X17">
        <v>1</v>
      </c>
      <c r="Y17" t="s">
        <v>144</v>
      </c>
      <c r="Z17" s="77" t="s">
        <v>145</v>
      </c>
      <c r="AA17">
        <v>327209</v>
      </c>
      <c r="AB17" t="e">
        <v>#N/A</v>
      </c>
    </row>
    <row r="18" spans="2:28" ht="12.75">
      <c r="B18" s="31">
        <v>12</v>
      </c>
      <c r="C18" s="6" t="s">
        <v>176</v>
      </c>
      <c r="D18" s="6" t="s">
        <v>177</v>
      </c>
      <c r="F18" s="6">
        <v>101339</v>
      </c>
      <c r="G18" s="6" t="s">
        <v>131</v>
      </c>
      <c r="H18" s="6" t="s">
        <v>132</v>
      </c>
      <c r="I18" s="6" t="s">
        <v>133</v>
      </c>
      <c r="J18" s="6" t="s">
        <v>134</v>
      </c>
      <c r="K18" s="6" t="s">
        <v>135</v>
      </c>
      <c r="L18" s="6" t="s">
        <v>136</v>
      </c>
      <c r="O18" s="6" t="s">
        <v>137</v>
      </c>
      <c r="P18" s="6" t="s">
        <v>138</v>
      </c>
      <c r="R18" s="6" t="s">
        <v>178</v>
      </c>
      <c r="S18" s="63" t="s">
        <v>179</v>
      </c>
      <c r="T18" s="63" t="s">
        <v>141</v>
      </c>
      <c r="U18" s="63" t="s">
        <v>142</v>
      </c>
      <c r="V18" s="63" t="s">
        <v>143</v>
      </c>
      <c r="X18">
        <v>1</v>
      </c>
      <c r="Y18" t="s">
        <v>144</v>
      </c>
      <c r="Z18" s="77" t="s">
        <v>179</v>
      </c>
      <c r="AA18">
        <v>327146</v>
      </c>
      <c r="AB18" t="e">
        <v>#N/A</v>
      </c>
    </row>
    <row r="19" spans="2:28" ht="12.75">
      <c r="B19" s="31">
        <v>13</v>
      </c>
      <c r="C19" s="6" t="s">
        <v>180</v>
      </c>
      <c r="D19" s="6" t="s">
        <v>181</v>
      </c>
      <c r="F19" s="6">
        <v>100237</v>
      </c>
      <c r="G19" s="6" t="s">
        <v>148</v>
      </c>
      <c r="H19" s="6" t="s">
        <v>149</v>
      </c>
      <c r="I19" s="6" t="s">
        <v>150</v>
      </c>
      <c r="J19" s="6" t="s">
        <v>151</v>
      </c>
      <c r="K19" s="6" t="s">
        <v>135</v>
      </c>
      <c r="L19" s="6" t="s">
        <v>136</v>
      </c>
      <c r="O19" s="6" t="s">
        <v>137</v>
      </c>
      <c r="P19" s="6" t="s">
        <v>138</v>
      </c>
      <c r="R19" s="6" t="s">
        <v>161</v>
      </c>
      <c r="S19" s="63" t="s">
        <v>155</v>
      </c>
      <c r="T19" s="63" t="s">
        <v>141</v>
      </c>
      <c r="U19" s="63" t="s">
        <v>142</v>
      </c>
      <c r="V19" s="63" t="s">
        <v>143</v>
      </c>
      <c r="X19">
        <v>1</v>
      </c>
      <c r="Y19" t="s">
        <v>144</v>
      </c>
      <c r="Z19" s="77" t="s">
        <v>155</v>
      </c>
      <c r="AA19">
        <v>326757</v>
      </c>
      <c r="AB19" t="e">
        <v>#N/A</v>
      </c>
    </row>
    <row r="20" spans="2:28" ht="12.75">
      <c r="B20" s="31">
        <v>14</v>
      </c>
      <c r="C20" s="6" t="s">
        <v>182</v>
      </c>
      <c r="D20" s="6" t="s">
        <v>130</v>
      </c>
      <c r="F20" s="6">
        <v>101278</v>
      </c>
      <c r="G20" s="6" t="s">
        <v>148</v>
      </c>
      <c r="H20" s="6" t="s">
        <v>149</v>
      </c>
      <c r="I20" s="6" t="s">
        <v>150</v>
      </c>
      <c r="J20" s="6" t="s">
        <v>151</v>
      </c>
      <c r="K20" s="6" t="s">
        <v>152</v>
      </c>
      <c r="L20" s="6" t="s">
        <v>153</v>
      </c>
      <c r="O20" s="6" t="s">
        <v>137</v>
      </c>
      <c r="P20" s="6" t="s">
        <v>138</v>
      </c>
      <c r="R20" s="6" t="s">
        <v>158</v>
      </c>
      <c r="S20" s="63" t="s">
        <v>155</v>
      </c>
      <c r="T20" s="63" t="s">
        <v>141</v>
      </c>
      <c r="U20" s="63" t="s">
        <v>142</v>
      </c>
      <c r="V20" s="63" t="s">
        <v>143</v>
      </c>
      <c r="X20">
        <v>1</v>
      </c>
      <c r="Y20" t="s">
        <v>144</v>
      </c>
      <c r="Z20" s="77" t="s">
        <v>155</v>
      </c>
      <c r="AA20">
        <v>326879</v>
      </c>
      <c r="AB20" t="e">
        <v>#N/A</v>
      </c>
    </row>
    <row r="21" spans="2:28" ht="12.75">
      <c r="B21" s="31">
        <v>15</v>
      </c>
      <c r="C21" s="6" t="s">
        <v>183</v>
      </c>
      <c r="D21" s="6" t="s">
        <v>184</v>
      </c>
      <c r="F21" s="6">
        <v>101159</v>
      </c>
      <c r="G21" s="6" t="s">
        <v>148</v>
      </c>
      <c r="H21" s="6" t="s">
        <v>149</v>
      </c>
      <c r="I21" s="6" t="s">
        <v>150</v>
      </c>
      <c r="J21" s="6" t="s">
        <v>151</v>
      </c>
      <c r="K21" s="6" t="s">
        <v>152</v>
      </c>
      <c r="L21" s="6" t="s">
        <v>153</v>
      </c>
      <c r="O21" s="6" t="s">
        <v>137</v>
      </c>
      <c r="P21" s="6" t="s">
        <v>138</v>
      </c>
      <c r="R21" s="6" t="s">
        <v>139</v>
      </c>
      <c r="S21" s="63" t="s">
        <v>155</v>
      </c>
      <c r="T21" s="63" t="s">
        <v>141</v>
      </c>
      <c r="U21" s="63" t="s">
        <v>142</v>
      </c>
      <c r="V21" s="63" t="s">
        <v>143</v>
      </c>
      <c r="X21">
        <v>1</v>
      </c>
      <c r="Y21" t="s">
        <v>144</v>
      </c>
      <c r="Z21" s="77" t="s">
        <v>155</v>
      </c>
      <c r="AA21">
        <v>326780</v>
      </c>
      <c r="AB21" t="e">
        <v>#N/A</v>
      </c>
    </row>
    <row r="22" spans="2:28" ht="12.75">
      <c r="B22" s="31">
        <v>16</v>
      </c>
      <c r="C22" s="6" t="s">
        <v>185</v>
      </c>
      <c r="D22" s="6" t="s">
        <v>186</v>
      </c>
      <c r="F22" s="6">
        <v>101513</v>
      </c>
      <c r="G22" s="6" t="s">
        <v>131</v>
      </c>
      <c r="H22" s="6" t="s">
        <v>132</v>
      </c>
      <c r="I22" s="6" t="s">
        <v>133</v>
      </c>
      <c r="J22" s="6" t="s">
        <v>134</v>
      </c>
      <c r="K22" s="6" t="s">
        <v>152</v>
      </c>
      <c r="L22" s="6" t="s">
        <v>153</v>
      </c>
      <c r="O22" s="6" t="s">
        <v>137</v>
      </c>
      <c r="P22" s="6" t="s">
        <v>138</v>
      </c>
      <c r="R22" s="6" t="s">
        <v>161</v>
      </c>
      <c r="S22" s="63" t="s">
        <v>140</v>
      </c>
      <c r="T22" s="63" t="s">
        <v>141</v>
      </c>
      <c r="U22" s="63" t="s">
        <v>142</v>
      </c>
      <c r="V22" s="63" t="s">
        <v>143</v>
      </c>
      <c r="X22">
        <v>1</v>
      </c>
      <c r="Y22" t="s">
        <v>144</v>
      </c>
      <c r="Z22" s="77" t="s">
        <v>145</v>
      </c>
      <c r="AA22">
        <v>327275</v>
      </c>
      <c r="AB22" t="e">
        <v>#N/A</v>
      </c>
    </row>
    <row r="23" spans="2:28" ht="12.75">
      <c r="B23" s="31">
        <v>17</v>
      </c>
      <c r="C23" s="6" t="s">
        <v>187</v>
      </c>
      <c r="D23" s="6" t="s">
        <v>188</v>
      </c>
      <c r="F23" s="6">
        <v>101550</v>
      </c>
      <c r="G23" s="6" t="s">
        <v>131</v>
      </c>
      <c r="H23" s="6" t="s">
        <v>132</v>
      </c>
      <c r="I23" s="6" t="s">
        <v>133</v>
      </c>
      <c r="J23" s="6" t="s">
        <v>134</v>
      </c>
      <c r="K23" s="6" t="s">
        <v>152</v>
      </c>
      <c r="L23" s="6" t="s">
        <v>153</v>
      </c>
      <c r="O23" s="6" t="s">
        <v>137</v>
      </c>
      <c r="P23" s="6" t="s">
        <v>138</v>
      </c>
      <c r="R23" s="6" t="s">
        <v>139</v>
      </c>
      <c r="S23" s="63" t="s">
        <v>140</v>
      </c>
      <c r="T23" s="63" t="s">
        <v>141</v>
      </c>
      <c r="U23" s="63" t="s">
        <v>142</v>
      </c>
      <c r="V23" s="63" t="s">
        <v>143</v>
      </c>
      <c r="X23">
        <v>1</v>
      </c>
      <c r="Y23" t="s">
        <v>144</v>
      </c>
      <c r="Z23" s="77" t="s">
        <v>145</v>
      </c>
      <c r="AA23">
        <v>327302</v>
      </c>
      <c r="AB23" t="e">
        <v>#N/A</v>
      </c>
    </row>
    <row r="24" spans="2:28" ht="12.75">
      <c r="B24" s="31">
        <v>18</v>
      </c>
      <c r="C24" s="6" t="s">
        <v>189</v>
      </c>
      <c r="D24" s="6" t="s">
        <v>190</v>
      </c>
      <c r="F24" s="6">
        <v>101259</v>
      </c>
      <c r="G24" s="6" t="s">
        <v>148</v>
      </c>
      <c r="H24" s="6" t="s">
        <v>149</v>
      </c>
      <c r="I24" s="6" t="s">
        <v>150</v>
      </c>
      <c r="J24" s="6" t="s">
        <v>151</v>
      </c>
      <c r="K24" s="6" t="s">
        <v>152</v>
      </c>
      <c r="L24" s="6" t="s">
        <v>153</v>
      </c>
      <c r="O24" s="6" t="s">
        <v>137</v>
      </c>
      <c r="P24" s="6" t="s">
        <v>138</v>
      </c>
      <c r="R24" s="6" t="s">
        <v>139</v>
      </c>
      <c r="S24" s="63" t="s">
        <v>140</v>
      </c>
      <c r="T24" s="63" t="s">
        <v>141</v>
      </c>
      <c r="U24" s="63" t="s">
        <v>142</v>
      </c>
      <c r="V24" s="63" t="s">
        <v>143</v>
      </c>
      <c r="X24">
        <v>1</v>
      </c>
      <c r="Y24" t="s">
        <v>144</v>
      </c>
      <c r="Z24" s="77" t="s">
        <v>140</v>
      </c>
      <c r="AA24">
        <v>326855</v>
      </c>
      <c r="AB24" t="e">
        <v>#N/A</v>
      </c>
    </row>
    <row r="25" spans="2:28" ht="12.75">
      <c r="B25" s="31">
        <v>19</v>
      </c>
      <c r="C25" s="6" t="s">
        <v>191</v>
      </c>
      <c r="D25" s="6" t="s">
        <v>192</v>
      </c>
      <c r="F25" s="6">
        <v>101496</v>
      </c>
      <c r="G25" s="6" t="s">
        <v>131</v>
      </c>
      <c r="H25" s="6" t="s">
        <v>132</v>
      </c>
      <c r="I25" s="6" t="s">
        <v>133</v>
      </c>
      <c r="J25" s="6" t="s">
        <v>134</v>
      </c>
      <c r="K25" s="6" t="s">
        <v>152</v>
      </c>
      <c r="L25" s="6" t="s">
        <v>153</v>
      </c>
      <c r="O25" s="6" t="s">
        <v>137</v>
      </c>
      <c r="P25" s="6" t="s">
        <v>138</v>
      </c>
      <c r="R25" s="6" t="s">
        <v>139</v>
      </c>
      <c r="S25" s="63" t="s">
        <v>145</v>
      </c>
      <c r="T25" s="63" t="s">
        <v>141</v>
      </c>
      <c r="U25" s="63" t="s">
        <v>142</v>
      </c>
      <c r="V25" s="63" t="s">
        <v>143</v>
      </c>
      <c r="X25">
        <v>1</v>
      </c>
      <c r="Y25" t="s">
        <v>144</v>
      </c>
      <c r="Z25" s="77" t="s">
        <v>145</v>
      </c>
      <c r="AA25">
        <v>327251</v>
      </c>
      <c r="AB25" t="e">
        <v>#N/A</v>
      </c>
    </row>
    <row r="26" spans="2:28" ht="12.75">
      <c r="B26" s="31">
        <v>20</v>
      </c>
      <c r="C26" s="6" t="s">
        <v>193</v>
      </c>
      <c r="D26" s="6" t="s">
        <v>194</v>
      </c>
      <c r="F26" s="6">
        <v>101245</v>
      </c>
      <c r="G26" s="6" t="s">
        <v>148</v>
      </c>
      <c r="H26" s="6" t="s">
        <v>149</v>
      </c>
      <c r="I26" s="6" t="s">
        <v>150</v>
      </c>
      <c r="J26" s="6" t="s">
        <v>151</v>
      </c>
      <c r="K26" s="6" t="s">
        <v>152</v>
      </c>
      <c r="L26" s="6" t="s">
        <v>153</v>
      </c>
      <c r="O26" s="6" t="s">
        <v>137</v>
      </c>
      <c r="P26" s="6" t="s">
        <v>138</v>
      </c>
      <c r="R26" s="6" t="s">
        <v>139</v>
      </c>
      <c r="S26" s="63" t="s">
        <v>145</v>
      </c>
      <c r="T26" s="63" t="s">
        <v>141</v>
      </c>
      <c r="U26" s="63" t="s">
        <v>142</v>
      </c>
      <c r="V26" s="63" t="s">
        <v>143</v>
      </c>
      <c r="X26">
        <v>1</v>
      </c>
      <c r="Y26" t="s">
        <v>144</v>
      </c>
      <c r="Z26" s="77" t="s">
        <v>145</v>
      </c>
      <c r="AA26">
        <v>326834</v>
      </c>
      <c r="AB26" t="e">
        <v>#N/A</v>
      </c>
    </row>
    <row r="27" spans="2:28" ht="12.75">
      <c r="B27" s="31">
        <v>21</v>
      </c>
      <c r="C27" s="6" t="s">
        <v>195</v>
      </c>
      <c r="D27" s="6" t="s">
        <v>196</v>
      </c>
      <c r="F27" s="6">
        <v>101505</v>
      </c>
      <c r="G27" s="6" t="s">
        <v>148</v>
      </c>
      <c r="H27" s="6" t="s">
        <v>149</v>
      </c>
      <c r="I27" s="6" t="s">
        <v>150</v>
      </c>
      <c r="J27" s="6" t="s">
        <v>151</v>
      </c>
      <c r="K27" s="6" t="s">
        <v>152</v>
      </c>
      <c r="L27" s="6" t="s">
        <v>153</v>
      </c>
      <c r="O27" s="6" t="s">
        <v>137</v>
      </c>
      <c r="P27" s="6" t="s">
        <v>138</v>
      </c>
      <c r="R27" s="6" t="s">
        <v>139</v>
      </c>
      <c r="S27" s="63" t="s">
        <v>179</v>
      </c>
      <c r="T27" s="63" t="s">
        <v>141</v>
      </c>
      <c r="U27" s="63" t="s">
        <v>142</v>
      </c>
      <c r="V27" s="63" t="s">
        <v>143</v>
      </c>
      <c r="X27">
        <v>1</v>
      </c>
      <c r="Y27" t="s">
        <v>144</v>
      </c>
      <c r="Z27" s="77" t="s">
        <v>197</v>
      </c>
      <c r="AA27">
        <v>327005</v>
      </c>
      <c r="AB27" t="e">
        <v>#N/A</v>
      </c>
    </row>
    <row r="28" spans="2:28" ht="12.75">
      <c r="B28" s="31">
        <v>22</v>
      </c>
      <c r="C28" s="6" t="s">
        <v>198</v>
      </c>
      <c r="D28" s="6" t="s">
        <v>199</v>
      </c>
      <c r="F28" s="6">
        <v>101420</v>
      </c>
      <c r="G28" s="6" t="s">
        <v>148</v>
      </c>
      <c r="H28" s="6" t="s">
        <v>149</v>
      </c>
      <c r="I28" s="6" t="s">
        <v>150</v>
      </c>
      <c r="J28" s="6" t="s">
        <v>151</v>
      </c>
      <c r="K28" s="6" t="s">
        <v>152</v>
      </c>
      <c r="L28" s="6" t="s">
        <v>153</v>
      </c>
      <c r="O28" s="6" t="s">
        <v>137</v>
      </c>
      <c r="P28" s="6" t="s">
        <v>138</v>
      </c>
      <c r="R28" s="6" t="s">
        <v>139</v>
      </c>
      <c r="S28" s="63" t="s">
        <v>155</v>
      </c>
      <c r="T28" s="63" t="s">
        <v>141</v>
      </c>
      <c r="U28" s="63" t="s">
        <v>142</v>
      </c>
      <c r="V28" s="63" t="s">
        <v>143</v>
      </c>
      <c r="X28">
        <v>1</v>
      </c>
      <c r="Y28" t="s">
        <v>144</v>
      </c>
      <c r="Z28" s="77" t="s">
        <v>155</v>
      </c>
      <c r="AA28">
        <v>326969</v>
      </c>
      <c r="AB28" t="e">
        <v>#N/A</v>
      </c>
    </row>
    <row r="29" spans="2:28" ht="12.75">
      <c r="B29" s="31">
        <v>23</v>
      </c>
      <c r="C29" s="6" t="s">
        <v>200</v>
      </c>
      <c r="D29" s="6" t="s">
        <v>201</v>
      </c>
      <c r="F29" s="6">
        <v>101297</v>
      </c>
      <c r="G29" s="6" t="s">
        <v>148</v>
      </c>
      <c r="H29" s="6" t="s">
        <v>149</v>
      </c>
      <c r="I29" s="6" t="s">
        <v>150</v>
      </c>
      <c r="J29" s="6" t="s">
        <v>151</v>
      </c>
      <c r="K29" s="6" t="s">
        <v>152</v>
      </c>
      <c r="L29" s="6" t="s">
        <v>153</v>
      </c>
      <c r="O29" s="6" t="s">
        <v>137</v>
      </c>
      <c r="P29" s="6" t="s">
        <v>138</v>
      </c>
      <c r="R29" s="6" t="s">
        <v>139</v>
      </c>
      <c r="S29" s="63" t="s">
        <v>155</v>
      </c>
      <c r="T29" s="63" t="s">
        <v>141</v>
      </c>
      <c r="U29" s="63" t="s">
        <v>142</v>
      </c>
      <c r="V29" s="63" t="s">
        <v>143</v>
      </c>
      <c r="X29">
        <v>1</v>
      </c>
      <c r="Y29" t="s">
        <v>144</v>
      </c>
      <c r="Z29" s="77" t="s">
        <v>155</v>
      </c>
      <c r="AA29">
        <v>326894</v>
      </c>
      <c r="AB29" t="e">
        <v>#N/A</v>
      </c>
    </row>
    <row r="30" spans="2:28" ht="12.75">
      <c r="B30" s="31">
        <v>24</v>
      </c>
      <c r="C30" s="6" t="s">
        <v>202</v>
      </c>
      <c r="D30" s="6" t="s">
        <v>203</v>
      </c>
      <c r="F30" s="6">
        <v>101508</v>
      </c>
      <c r="G30" s="6" t="s">
        <v>148</v>
      </c>
      <c r="H30" s="6" t="s">
        <v>149</v>
      </c>
      <c r="I30" s="6" t="s">
        <v>150</v>
      </c>
      <c r="J30" s="6" t="s">
        <v>151</v>
      </c>
      <c r="K30" s="6" t="s">
        <v>152</v>
      </c>
      <c r="L30" s="6" t="s">
        <v>153</v>
      </c>
      <c r="O30" s="6" t="s">
        <v>137</v>
      </c>
      <c r="P30" s="6" t="s">
        <v>138</v>
      </c>
      <c r="R30" s="6" t="s">
        <v>161</v>
      </c>
      <c r="S30" s="63" t="s">
        <v>204</v>
      </c>
      <c r="T30" s="63" t="s">
        <v>141</v>
      </c>
      <c r="U30" s="63" t="s">
        <v>142</v>
      </c>
      <c r="V30" s="63" t="s">
        <v>143</v>
      </c>
      <c r="X30">
        <v>1</v>
      </c>
      <c r="Y30" t="s">
        <v>144</v>
      </c>
      <c r="Z30" s="77" t="s">
        <v>205</v>
      </c>
      <c r="AA30">
        <v>327011</v>
      </c>
      <c r="AB30" t="e">
        <v>#N/A</v>
      </c>
    </row>
    <row r="31" spans="2:28" ht="12.75">
      <c r="B31" s="31">
        <v>25</v>
      </c>
      <c r="C31" s="6" t="s">
        <v>206</v>
      </c>
      <c r="D31" s="6" t="s">
        <v>207</v>
      </c>
      <c r="F31" s="6">
        <v>101515</v>
      </c>
      <c r="G31" s="6" t="s">
        <v>131</v>
      </c>
      <c r="H31" s="6" t="s">
        <v>132</v>
      </c>
      <c r="I31" s="6" t="s">
        <v>133</v>
      </c>
      <c r="J31" s="6" t="s">
        <v>134</v>
      </c>
      <c r="K31" s="6" t="s">
        <v>135</v>
      </c>
      <c r="L31" s="6" t="s">
        <v>136</v>
      </c>
      <c r="O31" s="6" t="s">
        <v>137</v>
      </c>
      <c r="P31" s="6" t="s">
        <v>138</v>
      </c>
      <c r="R31" s="6" t="s">
        <v>139</v>
      </c>
      <c r="S31" s="63" t="s">
        <v>179</v>
      </c>
      <c r="T31" s="63" t="s">
        <v>141</v>
      </c>
      <c r="U31" s="63" t="s">
        <v>142</v>
      </c>
      <c r="V31" s="63" t="s">
        <v>143</v>
      </c>
      <c r="X31">
        <v>1</v>
      </c>
      <c r="Y31" t="s">
        <v>144</v>
      </c>
      <c r="Z31" s="77" t="s">
        <v>179</v>
      </c>
      <c r="AA31">
        <v>327278</v>
      </c>
      <c r="AB31" t="e">
        <v>#N/A</v>
      </c>
    </row>
    <row r="32" spans="2:28" ht="12.75">
      <c r="B32" s="31">
        <v>26</v>
      </c>
      <c r="C32" s="6" t="s">
        <v>208</v>
      </c>
      <c r="D32" s="6" t="s">
        <v>209</v>
      </c>
      <c r="F32" s="6">
        <v>101501</v>
      </c>
      <c r="G32" s="6" t="s">
        <v>131</v>
      </c>
      <c r="H32" s="6" t="s">
        <v>132</v>
      </c>
      <c r="I32" s="6" t="s">
        <v>133</v>
      </c>
      <c r="J32" s="6" t="s">
        <v>134</v>
      </c>
      <c r="K32" s="6" t="s">
        <v>152</v>
      </c>
      <c r="L32" s="6" t="s">
        <v>153</v>
      </c>
      <c r="O32" s="6" t="s">
        <v>137</v>
      </c>
      <c r="P32" s="6" t="s">
        <v>138</v>
      </c>
      <c r="R32" s="6" t="s">
        <v>139</v>
      </c>
      <c r="S32" s="63" t="s">
        <v>145</v>
      </c>
      <c r="T32" s="63" t="s">
        <v>141</v>
      </c>
      <c r="U32" s="63" t="s">
        <v>142</v>
      </c>
      <c r="V32" s="63" t="s">
        <v>143</v>
      </c>
      <c r="X32">
        <v>1</v>
      </c>
      <c r="Y32" t="s">
        <v>144</v>
      </c>
      <c r="Z32" s="77" t="s">
        <v>145</v>
      </c>
      <c r="AA32">
        <v>327257</v>
      </c>
      <c r="AB32" t="e">
        <v>#N/A</v>
      </c>
    </row>
    <row r="33" spans="2:28" ht="12.75">
      <c r="B33" s="31">
        <v>27</v>
      </c>
      <c r="C33" s="6" t="s">
        <v>210</v>
      </c>
      <c r="D33" s="6" t="s">
        <v>211</v>
      </c>
      <c r="F33" s="6">
        <v>101309</v>
      </c>
      <c r="G33" s="6" t="s">
        <v>131</v>
      </c>
      <c r="H33" s="6" t="s">
        <v>132</v>
      </c>
      <c r="I33" s="6" t="s">
        <v>133</v>
      </c>
      <c r="J33" s="6" t="s">
        <v>134</v>
      </c>
      <c r="K33" s="6" t="s">
        <v>135</v>
      </c>
      <c r="L33" s="6" t="s">
        <v>136</v>
      </c>
      <c r="O33" s="6" t="s">
        <v>137</v>
      </c>
      <c r="P33" s="6" t="s">
        <v>138</v>
      </c>
      <c r="R33" s="6" t="s">
        <v>139</v>
      </c>
      <c r="S33" s="63" t="s">
        <v>145</v>
      </c>
      <c r="T33" s="63" t="s">
        <v>141</v>
      </c>
      <c r="U33" s="63" t="s">
        <v>142</v>
      </c>
      <c r="V33" s="63" t="s">
        <v>143</v>
      </c>
      <c r="X33">
        <v>1</v>
      </c>
      <c r="Y33" t="s">
        <v>144</v>
      </c>
      <c r="Z33" s="77" t="s">
        <v>145</v>
      </c>
      <c r="AA33">
        <v>327137</v>
      </c>
      <c r="AB33" t="e">
        <v>#N/A</v>
      </c>
    </row>
    <row r="34" spans="2:28" ht="12.75">
      <c r="B34" s="31">
        <v>28</v>
      </c>
      <c r="C34" s="6" t="s">
        <v>212</v>
      </c>
      <c r="D34" s="6" t="s">
        <v>194</v>
      </c>
      <c r="F34" s="6">
        <v>101592</v>
      </c>
      <c r="G34" s="6" t="s">
        <v>131</v>
      </c>
      <c r="H34" s="6" t="s">
        <v>132</v>
      </c>
      <c r="I34" s="6" t="s">
        <v>133</v>
      </c>
      <c r="J34" s="6" t="s">
        <v>134</v>
      </c>
      <c r="K34" s="6" t="s">
        <v>152</v>
      </c>
      <c r="L34" s="6" t="s">
        <v>153</v>
      </c>
      <c r="O34" s="6" t="s">
        <v>137</v>
      </c>
      <c r="P34" s="6" t="s">
        <v>138</v>
      </c>
      <c r="R34" s="6" t="s">
        <v>158</v>
      </c>
      <c r="S34" s="63" t="s">
        <v>145</v>
      </c>
      <c r="T34" s="63" t="s">
        <v>141</v>
      </c>
      <c r="U34" s="63" t="s">
        <v>142</v>
      </c>
      <c r="V34" s="63" t="s">
        <v>143</v>
      </c>
      <c r="X34">
        <v>1</v>
      </c>
      <c r="Y34" t="s">
        <v>144</v>
      </c>
      <c r="Z34" s="77" t="s">
        <v>145</v>
      </c>
      <c r="AA34">
        <v>327320</v>
      </c>
      <c r="AB34" t="e">
        <v>#N/A</v>
      </c>
    </row>
    <row r="35" spans="2:28" ht="12.75">
      <c r="B35" s="31">
        <v>29</v>
      </c>
      <c r="C35" s="6" t="s">
        <v>213</v>
      </c>
      <c r="D35" s="6" t="s">
        <v>214</v>
      </c>
      <c r="F35" s="6">
        <v>101152</v>
      </c>
      <c r="G35" s="6" t="s">
        <v>131</v>
      </c>
      <c r="H35" s="6" t="s">
        <v>132</v>
      </c>
      <c r="I35" s="6" t="s">
        <v>133</v>
      </c>
      <c r="J35" s="6" t="s">
        <v>134</v>
      </c>
      <c r="K35" s="6" t="s">
        <v>152</v>
      </c>
      <c r="L35" s="6" t="s">
        <v>153</v>
      </c>
      <c r="O35" s="6" t="s">
        <v>137</v>
      </c>
      <c r="P35" s="6" t="s">
        <v>138</v>
      </c>
      <c r="R35" s="6" t="s">
        <v>139</v>
      </c>
      <c r="S35" s="63" t="s">
        <v>145</v>
      </c>
      <c r="T35" s="63" t="s">
        <v>141</v>
      </c>
      <c r="U35" s="63" t="s">
        <v>142</v>
      </c>
      <c r="V35" s="63" t="s">
        <v>143</v>
      </c>
      <c r="X35">
        <v>1</v>
      </c>
      <c r="Y35" t="s">
        <v>144</v>
      </c>
      <c r="Z35" s="77" t="s">
        <v>145</v>
      </c>
      <c r="AA35">
        <v>327080</v>
      </c>
      <c r="AB35" t="e">
        <v>#N/A</v>
      </c>
    </row>
    <row r="36" spans="2:28" ht="12.75">
      <c r="B36" s="31">
        <v>30</v>
      </c>
      <c r="C36" s="6" t="s">
        <v>215</v>
      </c>
      <c r="D36" s="6" t="s">
        <v>216</v>
      </c>
      <c r="F36" s="6">
        <v>101353</v>
      </c>
      <c r="G36" s="6" t="s">
        <v>148</v>
      </c>
      <c r="H36" s="6" t="s">
        <v>149</v>
      </c>
      <c r="I36" s="6" t="s">
        <v>150</v>
      </c>
      <c r="J36" s="6" t="s">
        <v>151</v>
      </c>
      <c r="K36" s="6" t="s">
        <v>152</v>
      </c>
      <c r="L36" s="6" t="s">
        <v>153</v>
      </c>
      <c r="O36" s="6" t="s">
        <v>137</v>
      </c>
      <c r="P36" s="6" t="s">
        <v>138</v>
      </c>
      <c r="R36" s="6" t="s">
        <v>158</v>
      </c>
      <c r="S36" s="63" t="s">
        <v>145</v>
      </c>
      <c r="T36" s="63" t="s">
        <v>141</v>
      </c>
      <c r="U36" s="63" t="s">
        <v>142</v>
      </c>
      <c r="V36" s="63" t="s">
        <v>143</v>
      </c>
      <c r="X36">
        <v>1</v>
      </c>
      <c r="Y36" t="s">
        <v>144</v>
      </c>
      <c r="Z36" s="77" t="s">
        <v>217</v>
      </c>
      <c r="AA36">
        <v>326945</v>
      </c>
      <c r="AB36" t="e">
        <v>#N/A</v>
      </c>
    </row>
    <row r="37" spans="2:28" ht="12.75">
      <c r="B37" s="31">
        <v>31</v>
      </c>
      <c r="C37" s="6" t="s">
        <v>218</v>
      </c>
      <c r="D37" s="6" t="s">
        <v>219</v>
      </c>
      <c r="F37" s="6">
        <v>101295</v>
      </c>
      <c r="G37" s="6" t="s">
        <v>131</v>
      </c>
      <c r="H37" s="6" t="s">
        <v>132</v>
      </c>
      <c r="I37" s="6" t="s">
        <v>133</v>
      </c>
      <c r="J37" s="6" t="s">
        <v>134</v>
      </c>
      <c r="K37" s="6" t="s">
        <v>152</v>
      </c>
      <c r="L37" s="6" t="s">
        <v>153</v>
      </c>
      <c r="O37" s="6" t="s">
        <v>137</v>
      </c>
      <c r="P37" s="6" t="s">
        <v>138</v>
      </c>
      <c r="R37" s="6" t="s">
        <v>139</v>
      </c>
      <c r="S37" s="63" t="s">
        <v>145</v>
      </c>
      <c r="T37" s="63" t="s">
        <v>141</v>
      </c>
      <c r="U37" s="63" t="s">
        <v>142</v>
      </c>
      <c r="V37" s="63" t="s">
        <v>143</v>
      </c>
      <c r="X37">
        <v>1</v>
      </c>
      <c r="Y37" t="s">
        <v>144</v>
      </c>
      <c r="Z37" s="77" t="s">
        <v>145</v>
      </c>
      <c r="AA37">
        <v>327125</v>
      </c>
      <c r="AB37" t="e">
        <v>#N/A</v>
      </c>
    </row>
    <row r="38" spans="2:28" ht="12.75">
      <c r="B38" s="31">
        <v>32</v>
      </c>
      <c r="C38" s="6" t="s">
        <v>220</v>
      </c>
      <c r="D38" s="6" t="s">
        <v>221</v>
      </c>
      <c r="F38" s="6">
        <v>101358</v>
      </c>
      <c r="G38" s="6" t="s">
        <v>131</v>
      </c>
      <c r="H38" s="6" t="s">
        <v>132</v>
      </c>
      <c r="I38" s="6" t="s">
        <v>133</v>
      </c>
      <c r="J38" s="6" t="s">
        <v>134</v>
      </c>
      <c r="K38" s="6" t="s">
        <v>135</v>
      </c>
      <c r="L38" s="6" t="s">
        <v>136</v>
      </c>
      <c r="O38" s="6" t="s">
        <v>137</v>
      </c>
      <c r="P38" s="6" t="s">
        <v>138</v>
      </c>
      <c r="R38" s="6" t="s">
        <v>158</v>
      </c>
      <c r="S38" s="63" t="s">
        <v>179</v>
      </c>
      <c r="T38" s="63" t="s">
        <v>141</v>
      </c>
      <c r="U38" s="63" t="s">
        <v>142</v>
      </c>
      <c r="V38" s="63" t="s">
        <v>143</v>
      </c>
      <c r="X38">
        <v>1</v>
      </c>
      <c r="Y38" t="s">
        <v>144</v>
      </c>
      <c r="Z38" s="77" t="s">
        <v>179</v>
      </c>
      <c r="AA38">
        <v>327164</v>
      </c>
      <c r="AB38" t="e">
        <v>#N/A</v>
      </c>
    </row>
    <row r="39" spans="2:28" ht="12.75">
      <c r="B39" s="31">
        <v>33</v>
      </c>
      <c r="C39" s="6" t="s">
        <v>222</v>
      </c>
      <c r="D39" s="6" t="s">
        <v>223</v>
      </c>
      <c r="F39" s="6">
        <v>101473</v>
      </c>
      <c r="G39" s="6" t="s">
        <v>148</v>
      </c>
      <c r="H39" s="6" t="s">
        <v>149</v>
      </c>
      <c r="I39" s="6" t="s">
        <v>150</v>
      </c>
      <c r="J39" s="6" t="s">
        <v>151</v>
      </c>
      <c r="K39" s="6" t="s">
        <v>135</v>
      </c>
      <c r="L39" s="6" t="s">
        <v>136</v>
      </c>
      <c r="O39" s="6" t="s">
        <v>137</v>
      </c>
      <c r="P39" s="6" t="s">
        <v>138</v>
      </c>
      <c r="R39" s="6" t="s">
        <v>139</v>
      </c>
      <c r="S39" s="63" t="s">
        <v>145</v>
      </c>
      <c r="T39" s="63" t="s">
        <v>141</v>
      </c>
      <c r="U39" s="63" t="s">
        <v>142</v>
      </c>
      <c r="V39" s="63" t="s">
        <v>143</v>
      </c>
      <c r="X39">
        <v>1</v>
      </c>
      <c r="Y39" t="s">
        <v>144</v>
      </c>
      <c r="Z39" s="77" t="s">
        <v>145</v>
      </c>
      <c r="AA39">
        <v>326990</v>
      </c>
      <c r="AB39" t="e">
        <v>#N/A</v>
      </c>
    </row>
    <row r="40" spans="2:28" ht="12.75">
      <c r="B40" s="31">
        <v>34</v>
      </c>
      <c r="C40" s="6" t="s">
        <v>224</v>
      </c>
      <c r="D40" s="6" t="s">
        <v>167</v>
      </c>
      <c r="F40" s="6">
        <v>100999</v>
      </c>
      <c r="G40" s="6" t="s">
        <v>148</v>
      </c>
      <c r="H40" s="6" t="s">
        <v>149</v>
      </c>
      <c r="I40" s="6" t="s">
        <v>150</v>
      </c>
      <c r="J40" s="6" t="s">
        <v>151</v>
      </c>
      <c r="K40" s="6" t="s">
        <v>152</v>
      </c>
      <c r="L40" s="6" t="s">
        <v>153</v>
      </c>
      <c r="O40" s="6" t="s">
        <v>137</v>
      </c>
      <c r="P40" s="6" t="s">
        <v>138</v>
      </c>
      <c r="R40" s="6" t="s">
        <v>161</v>
      </c>
      <c r="S40" s="63" t="s">
        <v>225</v>
      </c>
      <c r="T40" s="63" t="s">
        <v>141</v>
      </c>
      <c r="U40" s="63" t="s">
        <v>142</v>
      </c>
      <c r="V40" s="63" t="s">
        <v>143</v>
      </c>
      <c r="X40">
        <v>1</v>
      </c>
      <c r="Y40" t="s">
        <v>144</v>
      </c>
      <c r="Z40" s="77" t="s">
        <v>225</v>
      </c>
      <c r="AA40">
        <v>326687</v>
      </c>
      <c r="AB40" t="e">
        <v>#N/A</v>
      </c>
    </row>
    <row r="41" spans="2:28" ht="12.75">
      <c r="B41" s="31">
        <v>35</v>
      </c>
      <c r="C41" s="6" t="s">
        <v>226</v>
      </c>
      <c r="D41" s="6" t="s">
        <v>192</v>
      </c>
      <c r="F41" s="6">
        <v>101472</v>
      </c>
      <c r="G41" s="6" t="s">
        <v>131</v>
      </c>
      <c r="H41" s="6" t="s">
        <v>132</v>
      </c>
      <c r="I41" s="6" t="s">
        <v>133</v>
      </c>
      <c r="J41" s="6" t="s">
        <v>134</v>
      </c>
      <c r="K41" s="6" t="s">
        <v>152</v>
      </c>
      <c r="L41" s="6" t="s">
        <v>153</v>
      </c>
      <c r="O41" s="6" t="s">
        <v>137</v>
      </c>
      <c r="P41" s="6" t="s">
        <v>138</v>
      </c>
      <c r="R41" s="6" t="s">
        <v>139</v>
      </c>
      <c r="S41" s="63" t="s">
        <v>179</v>
      </c>
      <c r="T41" s="63" t="s">
        <v>141</v>
      </c>
      <c r="U41" s="63" t="s">
        <v>142</v>
      </c>
      <c r="V41" s="63" t="s">
        <v>143</v>
      </c>
      <c r="X41">
        <v>1</v>
      </c>
      <c r="Y41" t="s">
        <v>144</v>
      </c>
      <c r="Z41" s="77" t="s">
        <v>179</v>
      </c>
      <c r="AA41">
        <v>327224</v>
      </c>
      <c r="AB41" t="e">
        <v>#N/A</v>
      </c>
    </row>
    <row r="42" spans="2:28" ht="12.75">
      <c r="B42" s="31">
        <v>36</v>
      </c>
      <c r="C42" s="6" t="s">
        <v>227</v>
      </c>
      <c r="D42" s="6" t="s">
        <v>228</v>
      </c>
      <c r="F42" s="6">
        <v>101223</v>
      </c>
      <c r="G42" s="6" t="s">
        <v>148</v>
      </c>
      <c r="H42" s="6" t="s">
        <v>149</v>
      </c>
      <c r="I42" s="6" t="s">
        <v>150</v>
      </c>
      <c r="J42" s="6" t="s">
        <v>151</v>
      </c>
      <c r="K42" s="6" t="s">
        <v>152</v>
      </c>
      <c r="L42" s="6" t="s">
        <v>153</v>
      </c>
      <c r="O42" s="6" t="s">
        <v>137</v>
      </c>
      <c r="P42" s="6" t="s">
        <v>138</v>
      </c>
      <c r="S42" s="63" t="s">
        <v>122</v>
      </c>
      <c r="T42" s="63" t="s">
        <v>122</v>
      </c>
      <c r="U42" s="63" t="s">
        <v>122</v>
      </c>
      <c r="V42" s="63" t="s">
        <v>122</v>
      </c>
      <c r="X42">
        <v>0</v>
      </c>
      <c r="Y42" t="s">
        <v>229</v>
      </c>
      <c r="Z42" s="77" t="s">
        <v>122</v>
      </c>
      <c r="AA42">
        <v>326831</v>
      </c>
      <c r="AB42" t="e">
        <v>#N/A</v>
      </c>
    </row>
    <row r="43" spans="2:28" ht="12.75">
      <c r="B43" s="31">
        <v>37</v>
      </c>
      <c r="C43" s="6" t="s">
        <v>230</v>
      </c>
      <c r="D43" s="6" t="s">
        <v>231</v>
      </c>
      <c r="F43" s="6">
        <v>101164</v>
      </c>
      <c r="G43" s="6" t="s">
        <v>148</v>
      </c>
      <c r="H43" s="6" t="s">
        <v>149</v>
      </c>
      <c r="I43" s="6" t="s">
        <v>150</v>
      </c>
      <c r="J43" s="6" t="s">
        <v>151</v>
      </c>
      <c r="K43" s="6" t="s">
        <v>152</v>
      </c>
      <c r="L43" s="6" t="s">
        <v>153</v>
      </c>
      <c r="O43" s="6" t="s">
        <v>137</v>
      </c>
      <c r="P43" s="6" t="s">
        <v>138</v>
      </c>
      <c r="R43" s="6" t="s">
        <v>139</v>
      </c>
      <c r="S43" s="63" t="s">
        <v>145</v>
      </c>
      <c r="T43" s="63" t="s">
        <v>141</v>
      </c>
      <c r="U43" s="63" t="s">
        <v>142</v>
      </c>
      <c r="V43" s="63" t="s">
        <v>143</v>
      </c>
      <c r="X43">
        <v>1</v>
      </c>
      <c r="Y43" t="s">
        <v>144</v>
      </c>
      <c r="Z43" s="77" t="s">
        <v>217</v>
      </c>
      <c r="AA43">
        <v>326786</v>
      </c>
      <c r="AB43" t="e">
        <v>#N/A</v>
      </c>
    </row>
    <row r="44" spans="2:28" ht="12.75">
      <c r="B44" s="31">
        <v>38</v>
      </c>
      <c r="C44" s="6" t="s">
        <v>232</v>
      </c>
      <c r="D44" s="6" t="s">
        <v>192</v>
      </c>
      <c r="F44" s="6">
        <v>101540</v>
      </c>
      <c r="G44" s="6" t="s">
        <v>148</v>
      </c>
      <c r="H44" s="6" t="s">
        <v>149</v>
      </c>
      <c r="I44" s="6" t="s">
        <v>150</v>
      </c>
      <c r="J44" s="6" t="s">
        <v>151</v>
      </c>
      <c r="K44" s="6" t="s">
        <v>152</v>
      </c>
      <c r="L44" s="6" t="s">
        <v>153</v>
      </c>
      <c r="O44" s="6" t="s">
        <v>137</v>
      </c>
      <c r="P44" s="6" t="s">
        <v>138</v>
      </c>
      <c r="R44" s="6" t="s">
        <v>139</v>
      </c>
      <c r="S44" s="63" t="s">
        <v>179</v>
      </c>
      <c r="T44" s="63" t="s">
        <v>141</v>
      </c>
      <c r="U44" s="63" t="s">
        <v>142</v>
      </c>
      <c r="V44" s="63" t="s">
        <v>143</v>
      </c>
      <c r="X44">
        <v>1</v>
      </c>
      <c r="Y44" t="s">
        <v>144</v>
      </c>
      <c r="Z44" s="77" t="s">
        <v>197</v>
      </c>
      <c r="AA44">
        <v>327026</v>
      </c>
      <c r="AB44" t="e">
        <v>#N/A</v>
      </c>
    </row>
    <row r="45" spans="2:28" ht="12.75">
      <c r="B45" s="31">
        <v>39</v>
      </c>
      <c r="C45" s="6" t="s">
        <v>233</v>
      </c>
      <c r="D45" s="6" t="s">
        <v>130</v>
      </c>
      <c r="F45" s="6">
        <v>101181</v>
      </c>
      <c r="G45" s="6" t="s">
        <v>148</v>
      </c>
      <c r="H45" s="6" t="s">
        <v>149</v>
      </c>
      <c r="I45" s="6" t="s">
        <v>150</v>
      </c>
      <c r="J45" s="6" t="s">
        <v>151</v>
      </c>
      <c r="K45" s="6" t="s">
        <v>135</v>
      </c>
      <c r="L45" s="6" t="s">
        <v>136</v>
      </c>
      <c r="O45" s="6" t="s">
        <v>137</v>
      </c>
      <c r="P45" s="6" t="s">
        <v>138</v>
      </c>
      <c r="R45" s="6" t="s">
        <v>161</v>
      </c>
      <c r="S45" s="63" t="s">
        <v>145</v>
      </c>
      <c r="T45" s="63" t="s">
        <v>141</v>
      </c>
      <c r="U45" s="63" t="s">
        <v>142</v>
      </c>
      <c r="V45" s="63" t="s">
        <v>143</v>
      </c>
      <c r="X45">
        <v>1</v>
      </c>
      <c r="Y45" t="s">
        <v>144</v>
      </c>
      <c r="Z45" s="77" t="s">
        <v>145</v>
      </c>
      <c r="AA45">
        <v>326813</v>
      </c>
      <c r="AB45" t="e">
        <v>#N/A</v>
      </c>
    </row>
    <row r="46" spans="2:28" ht="12.75">
      <c r="B46" s="31">
        <v>40</v>
      </c>
      <c r="C46" s="6" t="s">
        <v>234</v>
      </c>
      <c r="D46" s="6" t="s">
        <v>190</v>
      </c>
      <c r="F46" s="6">
        <v>101274</v>
      </c>
      <c r="G46" s="6" t="s">
        <v>148</v>
      </c>
      <c r="H46" s="6" t="s">
        <v>149</v>
      </c>
      <c r="I46" s="6" t="s">
        <v>150</v>
      </c>
      <c r="J46" s="6" t="s">
        <v>151</v>
      </c>
      <c r="K46" s="6" t="s">
        <v>135</v>
      </c>
      <c r="L46" s="6" t="s">
        <v>136</v>
      </c>
      <c r="O46" s="6" t="s">
        <v>137</v>
      </c>
      <c r="P46" s="6" t="s">
        <v>138</v>
      </c>
      <c r="R46" s="6" t="s">
        <v>139</v>
      </c>
      <c r="S46" s="63" t="s">
        <v>145</v>
      </c>
      <c r="T46" s="63" t="s">
        <v>141</v>
      </c>
      <c r="U46" s="63" t="s">
        <v>142</v>
      </c>
      <c r="V46" s="63" t="s">
        <v>143</v>
      </c>
      <c r="X46">
        <v>1</v>
      </c>
      <c r="Y46" t="s">
        <v>144</v>
      </c>
      <c r="Z46" s="77" t="s">
        <v>145</v>
      </c>
      <c r="AA46">
        <v>326873</v>
      </c>
      <c r="AB46" t="e">
        <v>#N/A</v>
      </c>
    </row>
    <row r="47" spans="2:28" ht="12.75">
      <c r="B47" s="31">
        <v>41</v>
      </c>
      <c r="C47" s="6" t="s">
        <v>235</v>
      </c>
      <c r="D47" s="6" t="s">
        <v>236</v>
      </c>
      <c r="F47" s="6">
        <v>101354</v>
      </c>
      <c r="G47" s="6" t="s">
        <v>131</v>
      </c>
      <c r="H47" s="6" t="s">
        <v>132</v>
      </c>
      <c r="I47" s="6" t="s">
        <v>133</v>
      </c>
      <c r="J47" s="6" t="s">
        <v>134</v>
      </c>
      <c r="K47" s="6" t="s">
        <v>152</v>
      </c>
      <c r="L47" s="6" t="s">
        <v>153</v>
      </c>
      <c r="O47" s="6" t="s">
        <v>137</v>
      </c>
      <c r="P47" s="6" t="s">
        <v>138</v>
      </c>
      <c r="R47" s="6" t="s">
        <v>161</v>
      </c>
      <c r="S47" s="63" t="s">
        <v>145</v>
      </c>
      <c r="T47" s="63" t="s">
        <v>141</v>
      </c>
      <c r="U47" s="63" t="s">
        <v>142</v>
      </c>
      <c r="V47" s="63" t="s">
        <v>143</v>
      </c>
      <c r="X47">
        <v>1</v>
      </c>
      <c r="Y47" t="s">
        <v>144</v>
      </c>
      <c r="Z47" s="77" t="s">
        <v>145</v>
      </c>
      <c r="AA47">
        <v>327161</v>
      </c>
      <c r="AB47" t="e">
        <v>#N/A</v>
      </c>
    </row>
    <row r="48" spans="2:28" ht="12.75">
      <c r="B48" s="31">
        <v>42</v>
      </c>
      <c r="C48" s="6" t="s">
        <v>237</v>
      </c>
      <c r="D48" s="6" t="s">
        <v>167</v>
      </c>
      <c r="F48" s="6">
        <v>101502</v>
      </c>
      <c r="G48" s="6" t="s">
        <v>131</v>
      </c>
      <c r="H48" s="6" t="s">
        <v>132</v>
      </c>
      <c r="I48" s="6" t="s">
        <v>133</v>
      </c>
      <c r="J48" s="6" t="s">
        <v>134</v>
      </c>
      <c r="K48" s="6" t="s">
        <v>152</v>
      </c>
      <c r="L48" s="6" t="s">
        <v>153</v>
      </c>
      <c r="O48" s="6" t="s">
        <v>137</v>
      </c>
      <c r="P48" s="6" t="s">
        <v>138</v>
      </c>
      <c r="R48" s="6" t="s">
        <v>139</v>
      </c>
      <c r="S48" s="63" t="s">
        <v>155</v>
      </c>
      <c r="T48" s="63" t="s">
        <v>141</v>
      </c>
      <c r="U48" s="63" t="s">
        <v>142</v>
      </c>
      <c r="V48" s="63" t="s">
        <v>143</v>
      </c>
      <c r="X48">
        <v>1</v>
      </c>
      <c r="Y48" t="s">
        <v>144</v>
      </c>
      <c r="Z48" s="77" t="s">
        <v>155</v>
      </c>
      <c r="AA48">
        <v>327260</v>
      </c>
      <c r="AB48" t="e">
        <v>#N/A</v>
      </c>
    </row>
    <row r="49" spans="2:28" ht="12.75">
      <c r="B49" s="31">
        <v>43</v>
      </c>
      <c r="C49" s="6" t="s">
        <v>238</v>
      </c>
      <c r="D49" s="6" t="s">
        <v>239</v>
      </c>
      <c r="F49" s="6">
        <v>101504</v>
      </c>
      <c r="G49" s="6" t="s">
        <v>131</v>
      </c>
      <c r="H49" s="6" t="s">
        <v>132</v>
      </c>
      <c r="I49" s="6" t="s">
        <v>133</v>
      </c>
      <c r="J49" s="6" t="s">
        <v>134</v>
      </c>
      <c r="K49" s="6" t="s">
        <v>135</v>
      </c>
      <c r="L49" s="6" t="s">
        <v>136</v>
      </c>
      <c r="O49" s="6" t="s">
        <v>137</v>
      </c>
      <c r="P49" s="6" t="s">
        <v>138</v>
      </c>
      <c r="R49" s="6" t="s">
        <v>161</v>
      </c>
      <c r="S49" s="63" t="s">
        <v>155</v>
      </c>
      <c r="T49" s="63" t="s">
        <v>141</v>
      </c>
      <c r="U49" s="63" t="s">
        <v>142</v>
      </c>
      <c r="V49" s="63" t="s">
        <v>143</v>
      </c>
      <c r="X49">
        <v>1</v>
      </c>
      <c r="Y49" t="s">
        <v>144</v>
      </c>
      <c r="Z49" s="77" t="s">
        <v>155</v>
      </c>
      <c r="AA49">
        <v>327266</v>
      </c>
      <c r="AB49" t="e">
        <v>#N/A</v>
      </c>
    </row>
    <row r="50" spans="2:28" ht="12.75">
      <c r="B50" s="31">
        <v>44</v>
      </c>
      <c r="C50" s="6" t="s">
        <v>240</v>
      </c>
      <c r="D50" s="6" t="s">
        <v>192</v>
      </c>
      <c r="F50" s="6">
        <v>101283</v>
      </c>
      <c r="G50" s="6" t="s">
        <v>131</v>
      </c>
      <c r="H50" s="6" t="s">
        <v>132</v>
      </c>
      <c r="I50" s="6" t="s">
        <v>133</v>
      </c>
      <c r="J50" s="6" t="s">
        <v>134</v>
      </c>
      <c r="K50" s="6" t="s">
        <v>152</v>
      </c>
      <c r="L50" s="6" t="s">
        <v>153</v>
      </c>
      <c r="O50" s="6" t="s">
        <v>137</v>
      </c>
      <c r="P50" s="6" t="s">
        <v>138</v>
      </c>
      <c r="R50" s="6" t="s">
        <v>158</v>
      </c>
      <c r="S50" s="63" t="s">
        <v>140</v>
      </c>
      <c r="T50" s="63" t="s">
        <v>141</v>
      </c>
      <c r="U50" s="63" t="s">
        <v>142</v>
      </c>
      <c r="V50" s="63" t="s">
        <v>143</v>
      </c>
      <c r="X50">
        <v>1</v>
      </c>
      <c r="Y50" t="s">
        <v>144</v>
      </c>
      <c r="Z50" s="77" t="s">
        <v>140</v>
      </c>
      <c r="AA50">
        <v>327119</v>
      </c>
      <c r="AB50" t="e">
        <v>#N/A</v>
      </c>
    </row>
    <row r="51" spans="2:28" ht="12.75">
      <c r="B51" s="31">
        <v>45</v>
      </c>
      <c r="C51" s="6" t="s">
        <v>241</v>
      </c>
      <c r="D51" s="6" t="s">
        <v>242</v>
      </c>
      <c r="F51" s="6">
        <v>101563</v>
      </c>
      <c r="G51" s="6" t="s">
        <v>131</v>
      </c>
      <c r="H51" s="6" t="s">
        <v>132</v>
      </c>
      <c r="I51" s="6" t="s">
        <v>133</v>
      </c>
      <c r="J51" s="6" t="s">
        <v>134</v>
      </c>
      <c r="K51" s="6" t="s">
        <v>152</v>
      </c>
      <c r="L51" s="6" t="s">
        <v>153</v>
      </c>
      <c r="O51" s="6" t="s">
        <v>137</v>
      </c>
      <c r="P51" s="6" t="s">
        <v>138</v>
      </c>
      <c r="R51" s="6" t="s">
        <v>139</v>
      </c>
      <c r="S51" s="63" t="s">
        <v>155</v>
      </c>
      <c r="T51" s="63" t="s">
        <v>141</v>
      </c>
      <c r="U51" s="63" t="s">
        <v>142</v>
      </c>
      <c r="V51" s="63" t="s">
        <v>143</v>
      </c>
      <c r="X51">
        <v>1</v>
      </c>
      <c r="Y51" t="s">
        <v>144</v>
      </c>
      <c r="Z51" s="77" t="s">
        <v>155</v>
      </c>
      <c r="AA51">
        <v>327308</v>
      </c>
      <c r="AB51" t="e">
        <v>#N/A</v>
      </c>
    </row>
    <row r="52" spans="2:28" ht="12.75">
      <c r="B52" s="31">
        <v>46</v>
      </c>
      <c r="C52" s="6" t="s">
        <v>243</v>
      </c>
      <c r="D52" s="6" t="s">
        <v>244</v>
      </c>
      <c r="F52" s="6">
        <v>101361</v>
      </c>
      <c r="G52" s="6" t="s">
        <v>148</v>
      </c>
      <c r="H52" s="6" t="s">
        <v>149</v>
      </c>
      <c r="I52" s="6" t="s">
        <v>150</v>
      </c>
      <c r="J52" s="6" t="s">
        <v>151</v>
      </c>
      <c r="K52" s="6" t="s">
        <v>152</v>
      </c>
      <c r="L52" s="6" t="s">
        <v>153</v>
      </c>
      <c r="O52" s="6" t="s">
        <v>137</v>
      </c>
      <c r="P52" s="6" t="s">
        <v>138</v>
      </c>
      <c r="R52" s="6" t="s">
        <v>139</v>
      </c>
      <c r="S52" s="63" t="s">
        <v>145</v>
      </c>
      <c r="T52" s="63" t="s">
        <v>141</v>
      </c>
      <c r="U52" s="63" t="s">
        <v>142</v>
      </c>
      <c r="V52" s="63" t="s">
        <v>143</v>
      </c>
      <c r="X52">
        <v>1</v>
      </c>
      <c r="Y52" t="s">
        <v>144</v>
      </c>
      <c r="Z52" s="77" t="s">
        <v>217</v>
      </c>
      <c r="AA52">
        <v>326954</v>
      </c>
      <c r="AB52" t="e">
        <v>#N/A</v>
      </c>
    </row>
    <row r="53" spans="2:28" ht="12.75">
      <c r="B53" s="31">
        <v>47</v>
      </c>
      <c r="C53" s="6" t="s">
        <v>245</v>
      </c>
      <c r="D53" s="6" t="s">
        <v>246</v>
      </c>
      <c r="F53" s="6">
        <v>101594</v>
      </c>
      <c r="G53" s="6" t="s">
        <v>148</v>
      </c>
      <c r="H53" s="6" t="s">
        <v>149</v>
      </c>
      <c r="I53" s="6" t="s">
        <v>150</v>
      </c>
      <c r="J53" s="6" t="s">
        <v>151</v>
      </c>
      <c r="K53" s="6" t="s">
        <v>152</v>
      </c>
      <c r="L53" s="6" t="s">
        <v>153</v>
      </c>
      <c r="O53" s="6" t="s">
        <v>137</v>
      </c>
      <c r="P53" s="6" t="s">
        <v>138</v>
      </c>
      <c r="R53" s="6" t="s">
        <v>139</v>
      </c>
      <c r="S53" s="63" t="s">
        <v>140</v>
      </c>
      <c r="T53" s="63" t="s">
        <v>141</v>
      </c>
      <c r="U53" s="63" t="s">
        <v>142</v>
      </c>
      <c r="V53" s="63" t="s">
        <v>143</v>
      </c>
      <c r="X53">
        <v>1</v>
      </c>
      <c r="Y53" t="s">
        <v>144</v>
      </c>
      <c r="Z53" s="77" t="s">
        <v>145</v>
      </c>
      <c r="AA53">
        <v>327053</v>
      </c>
      <c r="AB53" t="e">
        <v>#N/A</v>
      </c>
    </row>
    <row r="54" spans="2:28" ht="12.75">
      <c r="B54" s="31">
        <v>48</v>
      </c>
      <c r="C54" s="6" t="s">
        <v>247</v>
      </c>
      <c r="D54" s="6" t="s">
        <v>248</v>
      </c>
      <c r="F54" s="6">
        <v>101862</v>
      </c>
      <c r="G54" s="6" t="s">
        <v>148</v>
      </c>
      <c r="H54" s="6" t="s">
        <v>149</v>
      </c>
      <c r="I54" s="6" t="s">
        <v>150</v>
      </c>
      <c r="J54" s="6" t="s">
        <v>151</v>
      </c>
      <c r="K54" s="6" t="s">
        <v>135</v>
      </c>
      <c r="L54" s="6" t="s">
        <v>136</v>
      </c>
      <c r="O54" s="6" t="s">
        <v>137</v>
      </c>
      <c r="P54" s="6" t="s">
        <v>138</v>
      </c>
      <c r="R54" s="6" t="s">
        <v>161</v>
      </c>
      <c r="S54" s="63" t="s">
        <v>179</v>
      </c>
      <c r="T54" s="63" t="s">
        <v>141</v>
      </c>
      <c r="U54" s="63" t="s">
        <v>142</v>
      </c>
      <c r="V54" s="63" t="s">
        <v>143</v>
      </c>
      <c r="X54">
        <v>1</v>
      </c>
      <c r="Y54" t="s">
        <v>144</v>
      </c>
      <c r="Z54" s="77" t="s">
        <v>197</v>
      </c>
      <c r="AA54">
        <v>327059</v>
      </c>
      <c r="AB54" t="e">
        <v>#N/A</v>
      </c>
    </row>
    <row r="55" spans="2:28" ht="12.75">
      <c r="B55" s="31">
        <v>49</v>
      </c>
      <c r="C55" s="6" t="s">
        <v>249</v>
      </c>
      <c r="D55" s="6" t="s">
        <v>250</v>
      </c>
      <c r="F55" s="6">
        <v>101436</v>
      </c>
      <c r="G55" s="6" t="s">
        <v>148</v>
      </c>
      <c r="H55" s="6" t="s">
        <v>149</v>
      </c>
      <c r="I55" s="6" t="s">
        <v>150</v>
      </c>
      <c r="J55" s="6" t="s">
        <v>151</v>
      </c>
      <c r="K55" s="6" t="s">
        <v>135</v>
      </c>
      <c r="L55" s="6" t="s">
        <v>136</v>
      </c>
      <c r="O55" s="6" t="s">
        <v>137</v>
      </c>
      <c r="P55" s="6" t="s">
        <v>138</v>
      </c>
      <c r="R55" s="6" t="s">
        <v>178</v>
      </c>
      <c r="S55" s="63" t="s">
        <v>155</v>
      </c>
      <c r="T55" s="63" t="s">
        <v>141</v>
      </c>
      <c r="U55" s="63" t="s">
        <v>142</v>
      </c>
      <c r="V55" s="63" t="s">
        <v>143</v>
      </c>
      <c r="X55">
        <v>1</v>
      </c>
      <c r="Y55" t="s">
        <v>144</v>
      </c>
      <c r="Z55" s="77" t="s">
        <v>155</v>
      </c>
      <c r="AA55">
        <v>326972</v>
      </c>
      <c r="AB55" t="e">
        <v>#N/A</v>
      </c>
    </row>
    <row r="56" spans="2:28" ht="12.75">
      <c r="B56" s="31">
        <v>50</v>
      </c>
      <c r="C56" s="6" t="s">
        <v>251</v>
      </c>
      <c r="D56" s="6" t="s">
        <v>252</v>
      </c>
      <c r="F56" s="6">
        <v>101208</v>
      </c>
      <c r="G56" s="6" t="s">
        <v>148</v>
      </c>
      <c r="H56" s="6" t="s">
        <v>149</v>
      </c>
      <c r="I56" s="6" t="s">
        <v>150</v>
      </c>
      <c r="J56" s="6" t="s">
        <v>151</v>
      </c>
      <c r="K56" s="6" t="s">
        <v>152</v>
      </c>
      <c r="L56" s="6" t="s">
        <v>153</v>
      </c>
      <c r="O56" s="6" t="s">
        <v>137</v>
      </c>
      <c r="P56" s="6" t="s">
        <v>138</v>
      </c>
      <c r="R56" s="6" t="s">
        <v>139</v>
      </c>
      <c r="S56" s="63" t="s">
        <v>145</v>
      </c>
      <c r="T56" s="63" t="s">
        <v>141</v>
      </c>
      <c r="U56" s="63" t="s">
        <v>142</v>
      </c>
      <c r="V56" s="63" t="s">
        <v>143</v>
      </c>
      <c r="X56">
        <v>1</v>
      </c>
      <c r="Y56" t="s">
        <v>144</v>
      </c>
      <c r="Z56" s="77" t="s">
        <v>217</v>
      </c>
      <c r="AA56">
        <v>326825</v>
      </c>
      <c r="AB56" t="e">
        <v>#N/A</v>
      </c>
    </row>
    <row r="57" spans="2:28" ht="12.75">
      <c r="B57" s="31">
        <v>51</v>
      </c>
      <c r="C57" s="6" t="s">
        <v>253</v>
      </c>
      <c r="D57" s="6" t="s">
        <v>209</v>
      </c>
      <c r="F57" s="6">
        <v>101347</v>
      </c>
      <c r="G57" s="6" t="s">
        <v>148</v>
      </c>
      <c r="H57" s="6" t="s">
        <v>149</v>
      </c>
      <c r="I57" s="6" t="s">
        <v>150</v>
      </c>
      <c r="J57" s="6" t="s">
        <v>151</v>
      </c>
      <c r="K57" s="6" t="s">
        <v>135</v>
      </c>
      <c r="L57" s="6" t="s">
        <v>136</v>
      </c>
      <c r="O57" s="6" t="s">
        <v>137</v>
      </c>
      <c r="P57" s="6" t="s">
        <v>138</v>
      </c>
      <c r="R57" s="6" t="s">
        <v>161</v>
      </c>
      <c r="S57" s="63" t="s">
        <v>140</v>
      </c>
      <c r="T57" s="63" t="s">
        <v>141</v>
      </c>
      <c r="U57" s="63" t="s">
        <v>142</v>
      </c>
      <c r="V57" s="63" t="s">
        <v>143</v>
      </c>
      <c r="X57">
        <v>1</v>
      </c>
      <c r="Y57" t="s">
        <v>144</v>
      </c>
      <c r="Z57" s="77" t="s">
        <v>145</v>
      </c>
      <c r="AA57">
        <v>326942</v>
      </c>
      <c r="AB57" t="e">
        <v>#N/A</v>
      </c>
    </row>
    <row r="58" spans="2:28" ht="12.75">
      <c r="B58" s="31">
        <v>52</v>
      </c>
      <c r="C58" s="6" t="s">
        <v>254</v>
      </c>
      <c r="D58" s="6" t="s">
        <v>255</v>
      </c>
      <c r="F58" s="6">
        <v>101341</v>
      </c>
      <c r="G58" s="6" t="s">
        <v>148</v>
      </c>
      <c r="H58" s="6" t="s">
        <v>149</v>
      </c>
      <c r="I58" s="6" t="s">
        <v>150</v>
      </c>
      <c r="J58" s="6" t="s">
        <v>151</v>
      </c>
      <c r="K58" s="6" t="s">
        <v>152</v>
      </c>
      <c r="L58" s="6" t="s">
        <v>153</v>
      </c>
      <c r="O58" s="6" t="s">
        <v>137</v>
      </c>
      <c r="P58" s="6" t="s">
        <v>138</v>
      </c>
      <c r="R58" s="6" t="s">
        <v>161</v>
      </c>
      <c r="S58" s="63" t="s">
        <v>140</v>
      </c>
      <c r="T58" s="63" t="s">
        <v>141</v>
      </c>
      <c r="U58" s="63" t="s">
        <v>142</v>
      </c>
      <c r="V58" s="63" t="s">
        <v>143</v>
      </c>
      <c r="X58">
        <v>1</v>
      </c>
      <c r="Y58" t="s">
        <v>144</v>
      </c>
      <c r="Z58" s="77" t="s">
        <v>145</v>
      </c>
      <c r="AA58">
        <v>326939</v>
      </c>
      <c r="AB58" t="e">
        <v>#N/A</v>
      </c>
    </row>
    <row r="59" spans="2:28" ht="12.75">
      <c r="B59" s="31">
        <v>53</v>
      </c>
      <c r="C59" s="6" t="s">
        <v>256</v>
      </c>
      <c r="D59" s="6" t="s">
        <v>209</v>
      </c>
      <c r="F59" s="6">
        <v>100941</v>
      </c>
      <c r="G59" s="6" t="s">
        <v>148</v>
      </c>
      <c r="H59" s="6" t="s">
        <v>149</v>
      </c>
      <c r="I59" s="6" t="s">
        <v>150</v>
      </c>
      <c r="J59" s="6" t="s">
        <v>151</v>
      </c>
      <c r="K59" s="6" t="s">
        <v>152</v>
      </c>
      <c r="L59" s="6" t="s">
        <v>153</v>
      </c>
      <c r="O59" s="6" t="s">
        <v>137</v>
      </c>
      <c r="P59" s="6" t="s">
        <v>138</v>
      </c>
      <c r="R59" s="6" t="s">
        <v>161</v>
      </c>
      <c r="S59" s="63" t="s">
        <v>155</v>
      </c>
      <c r="T59" s="63" t="s">
        <v>141</v>
      </c>
      <c r="U59" s="63" t="s">
        <v>142</v>
      </c>
      <c r="V59" s="63" t="s">
        <v>143</v>
      </c>
      <c r="X59">
        <v>1</v>
      </c>
      <c r="Y59" t="s">
        <v>144</v>
      </c>
      <c r="Z59" s="77" t="s">
        <v>155</v>
      </c>
      <c r="AA59">
        <v>340068</v>
      </c>
      <c r="AB59" t="e">
        <v>#N/A</v>
      </c>
    </row>
    <row r="60" spans="2:28" ht="12.75">
      <c r="B60" s="31">
        <v>54</v>
      </c>
      <c r="C60" s="6" t="s">
        <v>256</v>
      </c>
      <c r="D60" s="6" t="s">
        <v>209</v>
      </c>
      <c r="F60" s="6">
        <v>101493</v>
      </c>
      <c r="G60" s="6" t="s">
        <v>148</v>
      </c>
      <c r="H60" s="6" t="s">
        <v>149</v>
      </c>
      <c r="I60" s="6" t="s">
        <v>150</v>
      </c>
      <c r="J60" s="6" t="s">
        <v>151</v>
      </c>
      <c r="K60" s="6" t="s">
        <v>152</v>
      </c>
      <c r="L60" s="6" t="s">
        <v>153</v>
      </c>
      <c r="O60" s="6" t="s">
        <v>137</v>
      </c>
      <c r="P60" s="6" t="s">
        <v>138</v>
      </c>
      <c r="R60" s="6" t="s">
        <v>158</v>
      </c>
      <c r="S60" s="63" t="s">
        <v>204</v>
      </c>
      <c r="T60" s="63" t="s">
        <v>141</v>
      </c>
      <c r="U60" s="63" t="s">
        <v>142</v>
      </c>
      <c r="V60" s="63" t="s">
        <v>143</v>
      </c>
      <c r="X60">
        <v>1</v>
      </c>
      <c r="Y60" t="s">
        <v>144</v>
      </c>
      <c r="Z60" s="77" t="s">
        <v>205</v>
      </c>
      <c r="AA60">
        <v>327002</v>
      </c>
      <c r="AB60" t="e">
        <v>#N/A</v>
      </c>
    </row>
    <row r="61" spans="2:28" ht="12.75">
      <c r="B61" s="31">
        <v>55</v>
      </c>
      <c r="C61" s="6" t="s">
        <v>257</v>
      </c>
      <c r="D61" s="6" t="s">
        <v>223</v>
      </c>
      <c r="F61" s="6">
        <v>101604</v>
      </c>
      <c r="G61" s="6" t="s">
        <v>131</v>
      </c>
      <c r="H61" s="6" t="s">
        <v>132</v>
      </c>
      <c r="I61" s="6" t="s">
        <v>133</v>
      </c>
      <c r="J61" s="6" t="s">
        <v>134</v>
      </c>
      <c r="K61" s="6" t="s">
        <v>135</v>
      </c>
      <c r="L61" s="6" t="s">
        <v>136</v>
      </c>
      <c r="O61" s="6" t="s">
        <v>137</v>
      </c>
      <c r="P61" s="6" t="s">
        <v>138</v>
      </c>
      <c r="R61" s="6" t="s">
        <v>139</v>
      </c>
      <c r="S61" s="63" t="s">
        <v>155</v>
      </c>
      <c r="T61" s="63" t="s">
        <v>141</v>
      </c>
      <c r="U61" s="63" t="s">
        <v>142</v>
      </c>
      <c r="V61" s="63" t="s">
        <v>143</v>
      </c>
      <c r="X61">
        <v>1</v>
      </c>
      <c r="Y61" t="s">
        <v>144</v>
      </c>
      <c r="Z61" s="77" t="s">
        <v>155</v>
      </c>
      <c r="AA61">
        <v>327329</v>
      </c>
      <c r="AB61" t="e">
        <v>#N/A</v>
      </c>
    </row>
    <row r="62" spans="2:28" ht="12.75">
      <c r="B62" s="31">
        <v>56</v>
      </c>
      <c r="C62" s="6" t="s">
        <v>258</v>
      </c>
      <c r="D62" s="6" t="s">
        <v>130</v>
      </c>
      <c r="F62" s="6">
        <v>101217</v>
      </c>
      <c r="G62" s="6" t="s">
        <v>148</v>
      </c>
      <c r="H62" s="6" t="s">
        <v>149</v>
      </c>
      <c r="I62" s="6" t="s">
        <v>150</v>
      </c>
      <c r="J62" s="6" t="s">
        <v>151</v>
      </c>
      <c r="K62" s="6" t="s">
        <v>135</v>
      </c>
      <c r="L62" s="6" t="s">
        <v>136</v>
      </c>
      <c r="O62" s="6" t="s">
        <v>137</v>
      </c>
      <c r="P62" s="6" t="s">
        <v>138</v>
      </c>
      <c r="R62" s="6" t="s">
        <v>158</v>
      </c>
      <c r="S62" s="63" t="s">
        <v>140</v>
      </c>
      <c r="T62" s="63" t="s">
        <v>141</v>
      </c>
      <c r="U62" s="63" t="s">
        <v>142</v>
      </c>
      <c r="V62" s="63" t="s">
        <v>143</v>
      </c>
      <c r="X62">
        <v>1</v>
      </c>
      <c r="Y62" t="s">
        <v>144</v>
      </c>
      <c r="Z62" s="77" t="s">
        <v>145</v>
      </c>
      <c r="AA62">
        <v>326828</v>
      </c>
      <c r="AB62" t="e">
        <v>#N/A</v>
      </c>
    </row>
    <row r="63" spans="2:28" ht="12.75">
      <c r="B63" s="31">
        <v>57</v>
      </c>
      <c r="C63" s="6" t="s">
        <v>259</v>
      </c>
      <c r="D63" s="6" t="s">
        <v>130</v>
      </c>
      <c r="F63" s="6">
        <v>101248</v>
      </c>
      <c r="G63" s="6" t="s">
        <v>148</v>
      </c>
      <c r="H63" s="6" t="s">
        <v>149</v>
      </c>
      <c r="I63" s="6" t="s">
        <v>150</v>
      </c>
      <c r="J63" s="6" t="s">
        <v>151</v>
      </c>
      <c r="K63" s="6" t="s">
        <v>135</v>
      </c>
      <c r="L63" s="6" t="s">
        <v>136</v>
      </c>
      <c r="O63" s="6" t="s">
        <v>137</v>
      </c>
      <c r="P63" s="6" t="s">
        <v>138</v>
      </c>
      <c r="R63" s="6" t="s">
        <v>158</v>
      </c>
      <c r="S63" s="63" t="s">
        <v>145</v>
      </c>
      <c r="T63" s="63" t="s">
        <v>141</v>
      </c>
      <c r="U63" s="63" t="s">
        <v>142</v>
      </c>
      <c r="V63" s="63" t="s">
        <v>143</v>
      </c>
      <c r="X63">
        <v>1</v>
      </c>
      <c r="Y63" t="s">
        <v>144</v>
      </c>
      <c r="Z63" s="77" t="s">
        <v>145</v>
      </c>
      <c r="AA63">
        <v>326837</v>
      </c>
      <c r="AB63" t="e">
        <v>#N/A</v>
      </c>
    </row>
    <row r="64" spans="2:28" ht="12.75">
      <c r="B64" s="31">
        <v>58</v>
      </c>
      <c r="C64" s="6" t="s">
        <v>260</v>
      </c>
      <c r="D64" s="6" t="s">
        <v>261</v>
      </c>
      <c r="F64" s="6">
        <v>101516</v>
      </c>
      <c r="G64" s="6" t="s">
        <v>131</v>
      </c>
      <c r="H64" s="6" t="s">
        <v>132</v>
      </c>
      <c r="I64" s="6" t="s">
        <v>133</v>
      </c>
      <c r="J64" s="6" t="s">
        <v>134</v>
      </c>
      <c r="K64" s="6" t="s">
        <v>152</v>
      </c>
      <c r="L64" s="6" t="s">
        <v>153</v>
      </c>
      <c r="O64" s="6" t="s">
        <v>137</v>
      </c>
      <c r="P64" s="6" t="s">
        <v>138</v>
      </c>
      <c r="R64" s="6" t="s">
        <v>262</v>
      </c>
      <c r="S64" s="63" t="s">
        <v>179</v>
      </c>
      <c r="T64" s="63" t="s">
        <v>141</v>
      </c>
      <c r="U64" s="63" t="s">
        <v>142</v>
      </c>
      <c r="V64" s="63" t="s">
        <v>143</v>
      </c>
      <c r="X64">
        <v>1</v>
      </c>
      <c r="Y64" t="s">
        <v>144</v>
      </c>
      <c r="Z64" s="77" t="s">
        <v>179</v>
      </c>
      <c r="AA64">
        <v>327281</v>
      </c>
      <c r="AB64" t="e">
        <v>#N/A</v>
      </c>
    </row>
    <row r="65" spans="2:28" ht="12.75">
      <c r="B65" s="31">
        <v>59</v>
      </c>
      <c r="C65" s="6" t="s">
        <v>263</v>
      </c>
      <c r="D65" s="6" t="s">
        <v>201</v>
      </c>
      <c r="F65" s="6">
        <v>101304</v>
      </c>
      <c r="G65" s="6" t="s">
        <v>148</v>
      </c>
      <c r="H65" s="6" t="s">
        <v>149</v>
      </c>
      <c r="I65" s="6" t="s">
        <v>150</v>
      </c>
      <c r="J65" s="6" t="s">
        <v>151</v>
      </c>
      <c r="K65" s="6" t="s">
        <v>135</v>
      </c>
      <c r="L65" s="6" t="s">
        <v>136</v>
      </c>
      <c r="O65" s="6" t="s">
        <v>137</v>
      </c>
      <c r="P65" s="6" t="s">
        <v>138</v>
      </c>
      <c r="R65" s="6" t="s">
        <v>139</v>
      </c>
      <c r="S65" s="63" t="s">
        <v>179</v>
      </c>
      <c r="T65" s="63" t="s">
        <v>141</v>
      </c>
      <c r="U65" s="63" t="s">
        <v>142</v>
      </c>
      <c r="V65" s="63" t="s">
        <v>143</v>
      </c>
      <c r="X65">
        <v>1</v>
      </c>
      <c r="Y65" t="s">
        <v>144</v>
      </c>
      <c r="Z65" s="77" t="s">
        <v>197</v>
      </c>
      <c r="AA65">
        <v>326900</v>
      </c>
      <c r="AB65" t="e">
        <v>#N/A</v>
      </c>
    </row>
    <row r="66" spans="2:28" ht="12.75">
      <c r="B66" s="31">
        <v>60</v>
      </c>
      <c r="C66" s="6" t="s">
        <v>264</v>
      </c>
      <c r="D66" s="6" t="s">
        <v>265</v>
      </c>
      <c r="F66" s="6">
        <v>101267</v>
      </c>
      <c r="G66" s="6" t="s">
        <v>148</v>
      </c>
      <c r="H66" s="6" t="s">
        <v>149</v>
      </c>
      <c r="I66" s="6" t="s">
        <v>150</v>
      </c>
      <c r="J66" s="6" t="s">
        <v>151</v>
      </c>
      <c r="K66" s="6" t="s">
        <v>135</v>
      </c>
      <c r="L66" s="6" t="s">
        <v>136</v>
      </c>
      <c r="O66" s="6" t="s">
        <v>137</v>
      </c>
      <c r="P66" s="6" t="s">
        <v>138</v>
      </c>
      <c r="R66" s="6" t="s">
        <v>161</v>
      </c>
      <c r="S66" s="63" t="s">
        <v>204</v>
      </c>
      <c r="T66" s="63" t="s">
        <v>141</v>
      </c>
      <c r="U66" s="63" t="s">
        <v>142</v>
      </c>
      <c r="V66" s="63" t="s">
        <v>143</v>
      </c>
      <c r="X66">
        <v>1</v>
      </c>
      <c r="Y66" t="s">
        <v>144</v>
      </c>
      <c r="Z66" s="77" t="s">
        <v>205</v>
      </c>
      <c r="AA66">
        <v>326858</v>
      </c>
      <c r="AB66" t="e">
        <v>#N/A</v>
      </c>
    </row>
    <row r="67" spans="2:28" ht="12.75">
      <c r="B67" s="31">
        <v>61</v>
      </c>
      <c r="C67" s="6" t="s">
        <v>266</v>
      </c>
      <c r="D67" s="6" t="s">
        <v>267</v>
      </c>
      <c r="F67" s="6">
        <v>101349</v>
      </c>
      <c r="G67" s="6" t="s">
        <v>131</v>
      </c>
      <c r="H67" s="6" t="s">
        <v>132</v>
      </c>
      <c r="I67" s="6" t="s">
        <v>133</v>
      </c>
      <c r="J67" s="6" t="s">
        <v>134</v>
      </c>
      <c r="K67" s="6" t="s">
        <v>135</v>
      </c>
      <c r="L67" s="6" t="s">
        <v>136</v>
      </c>
      <c r="O67" s="6" t="s">
        <v>137</v>
      </c>
      <c r="P67" s="6" t="s">
        <v>138</v>
      </c>
      <c r="R67" s="6" t="s">
        <v>158</v>
      </c>
      <c r="S67" s="63" t="s">
        <v>140</v>
      </c>
      <c r="T67" s="63" t="s">
        <v>141</v>
      </c>
      <c r="U67" s="63" t="s">
        <v>142</v>
      </c>
      <c r="V67" s="63" t="s">
        <v>143</v>
      </c>
      <c r="X67">
        <v>1</v>
      </c>
      <c r="Y67" t="s">
        <v>144</v>
      </c>
      <c r="Z67" s="77" t="s">
        <v>145</v>
      </c>
      <c r="AA67">
        <v>327155</v>
      </c>
      <c r="AB67" t="e">
        <v>#N/A</v>
      </c>
    </row>
    <row r="68" spans="2:28" ht="12.75">
      <c r="B68" s="31">
        <v>62</v>
      </c>
      <c r="C68" s="6" t="s">
        <v>268</v>
      </c>
      <c r="D68" s="6" t="s">
        <v>269</v>
      </c>
      <c r="F68" s="6">
        <v>101476</v>
      </c>
      <c r="G68" s="6" t="s">
        <v>131</v>
      </c>
      <c r="H68" s="6" t="s">
        <v>132</v>
      </c>
      <c r="I68" s="6" t="s">
        <v>133</v>
      </c>
      <c r="J68" s="6" t="s">
        <v>134</v>
      </c>
      <c r="K68" s="6" t="s">
        <v>152</v>
      </c>
      <c r="L68" s="6" t="s">
        <v>153</v>
      </c>
      <c r="O68" s="6" t="s">
        <v>137</v>
      </c>
      <c r="P68" s="6" t="s">
        <v>138</v>
      </c>
      <c r="R68" s="6" t="s">
        <v>161</v>
      </c>
      <c r="S68" s="63" t="s">
        <v>145</v>
      </c>
      <c r="T68" s="63" t="s">
        <v>141</v>
      </c>
      <c r="U68" s="63" t="s">
        <v>142</v>
      </c>
      <c r="V68" s="63" t="s">
        <v>143</v>
      </c>
      <c r="X68">
        <v>1</v>
      </c>
      <c r="Y68" t="s">
        <v>144</v>
      </c>
      <c r="Z68" s="77" t="s">
        <v>145</v>
      </c>
      <c r="AA68">
        <v>327230</v>
      </c>
      <c r="AB68" t="e">
        <v>#N/A</v>
      </c>
    </row>
    <row r="69" spans="2:28" ht="12.75">
      <c r="B69" s="31">
        <v>63</v>
      </c>
      <c r="C69" s="6" t="s">
        <v>270</v>
      </c>
      <c r="D69" s="6" t="s">
        <v>167</v>
      </c>
      <c r="F69" s="6">
        <v>101308</v>
      </c>
      <c r="G69" s="6" t="s">
        <v>148</v>
      </c>
      <c r="H69" s="6" t="s">
        <v>149</v>
      </c>
      <c r="I69" s="6" t="s">
        <v>150</v>
      </c>
      <c r="J69" s="6" t="s">
        <v>151</v>
      </c>
      <c r="K69" s="6" t="s">
        <v>152</v>
      </c>
      <c r="L69" s="6" t="s">
        <v>153</v>
      </c>
      <c r="O69" s="6" t="s">
        <v>137</v>
      </c>
      <c r="P69" s="6" t="s">
        <v>138</v>
      </c>
      <c r="R69" s="6" t="s">
        <v>161</v>
      </c>
      <c r="S69" s="63" t="s">
        <v>140</v>
      </c>
      <c r="T69" s="63" t="s">
        <v>141</v>
      </c>
      <c r="U69" s="63" t="s">
        <v>142</v>
      </c>
      <c r="V69" s="63" t="s">
        <v>143</v>
      </c>
      <c r="X69">
        <v>1</v>
      </c>
      <c r="Y69" t="s">
        <v>144</v>
      </c>
      <c r="Z69" s="77" t="s">
        <v>145</v>
      </c>
      <c r="AA69">
        <v>326903</v>
      </c>
      <c r="AB69" t="e">
        <v>#N/A</v>
      </c>
    </row>
    <row r="70" spans="2:28" ht="12.75">
      <c r="B70" s="31">
        <v>64</v>
      </c>
      <c r="C70" s="6" t="s">
        <v>271</v>
      </c>
      <c r="D70" s="6" t="s">
        <v>272</v>
      </c>
      <c r="F70" s="6">
        <v>101225</v>
      </c>
      <c r="G70" s="6" t="s">
        <v>131</v>
      </c>
      <c r="H70" s="6" t="s">
        <v>132</v>
      </c>
      <c r="I70" s="6" t="s">
        <v>133</v>
      </c>
      <c r="J70" s="6" t="s">
        <v>134</v>
      </c>
      <c r="K70" s="6" t="s">
        <v>135</v>
      </c>
      <c r="L70" s="6" t="s">
        <v>136</v>
      </c>
      <c r="O70" s="6" t="s">
        <v>137</v>
      </c>
      <c r="P70" s="6" t="s">
        <v>138</v>
      </c>
      <c r="R70" s="6" t="s">
        <v>158</v>
      </c>
      <c r="S70" s="63" t="s">
        <v>140</v>
      </c>
      <c r="T70" s="63" t="s">
        <v>141</v>
      </c>
      <c r="U70" s="63" t="s">
        <v>142</v>
      </c>
      <c r="V70" s="63" t="s">
        <v>143</v>
      </c>
      <c r="X70">
        <v>1</v>
      </c>
      <c r="Y70" t="s">
        <v>144</v>
      </c>
      <c r="Z70" s="77" t="s">
        <v>145</v>
      </c>
      <c r="AA70">
        <v>327098</v>
      </c>
      <c r="AB70" t="e">
        <v>#N/A</v>
      </c>
    </row>
    <row r="71" spans="2:28" ht="12.75">
      <c r="B71" s="31">
        <v>65</v>
      </c>
      <c r="C71" s="6" t="s">
        <v>273</v>
      </c>
      <c r="D71" s="6" t="s">
        <v>194</v>
      </c>
      <c r="F71" s="6">
        <v>101562</v>
      </c>
      <c r="G71" s="6" t="s">
        <v>148</v>
      </c>
      <c r="H71" s="6" t="s">
        <v>149</v>
      </c>
      <c r="I71" s="6" t="s">
        <v>150</v>
      </c>
      <c r="J71" s="6" t="s">
        <v>151</v>
      </c>
      <c r="K71" s="6" t="s">
        <v>152</v>
      </c>
      <c r="L71" s="6" t="s">
        <v>153</v>
      </c>
      <c r="O71" s="6" t="s">
        <v>137</v>
      </c>
      <c r="P71" s="6" t="s">
        <v>138</v>
      </c>
      <c r="R71" s="6" t="s">
        <v>161</v>
      </c>
      <c r="S71" s="63" t="s">
        <v>140</v>
      </c>
      <c r="T71" s="63" t="s">
        <v>141</v>
      </c>
      <c r="U71" s="63" t="s">
        <v>142</v>
      </c>
      <c r="V71" s="63" t="s">
        <v>143</v>
      </c>
      <c r="X71">
        <v>1</v>
      </c>
      <c r="Y71" t="s">
        <v>144</v>
      </c>
      <c r="Z71" s="77" t="s">
        <v>145</v>
      </c>
      <c r="AA71">
        <v>327029</v>
      </c>
      <c r="AB71" t="e">
        <v>#N/A</v>
      </c>
    </row>
    <row r="72" spans="2:28" ht="12.75">
      <c r="B72" s="31">
        <v>66</v>
      </c>
      <c r="C72" s="6" t="s">
        <v>274</v>
      </c>
      <c r="D72" s="6" t="s">
        <v>275</v>
      </c>
      <c r="F72" s="6">
        <v>101503</v>
      </c>
      <c r="G72" s="6" t="s">
        <v>131</v>
      </c>
      <c r="H72" s="6" t="s">
        <v>132</v>
      </c>
      <c r="I72" s="6" t="s">
        <v>133</v>
      </c>
      <c r="J72" s="6" t="s">
        <v>134</v>
      </c>
      <c r="K72" s="6" t="s">
        <v>152</v>
      </c>
      <c r="L72" s="6" t="s">
        <v>153</v>
      </c>
      <c r="O72" s="6" t="s">
        <v>137</v>
      </c>
      <c r="P72" s="6" t="s">
        <v>138</v>
      </c>
      <c r="R72" s="6" t="s">
        <v>161</v>
      </c>
      <c r="S72" s="63" t="s">
        <v>155</v>
      </c>
      <c r="T72" s="63" t="s">
        <v>141</v>
      </c>
      <c r="U72" s="63" t="s">
        <v>142</v>
      </c>
      <c r="V72" s="63" t="s">
        <v>143</v>
      </c>
      <c r="X72">
        <v>1</v>
      </c>
      <c r="Y72" t="s">
        <v>144</v>
      </c>
      <c r="Z72" s="77" t="s">
        <v>155</v>
      </c>
      <c r="AA72">
        <v>327263</v>
      </c>
      <c r="AB72" t="e">
        <v>#N/A</v>
      </c>
    </row>
    <row r="73" spans="2:28" ht="12.75">
      <c r="B73" s="31">
        <v>67</v>
      </c>
      <c r="C73" s="6" t="s">
        <v>276</v>
      </c>
      <c r="D73" s="6" t="s">
        <v>277</v>
      </c>
      <c r="F73" s="6">
        <v>101206</v>
      </c>
      <c r="G73" s="6" t="s">
        <v>148</v>
      </c>
      <c r="H73" s="6" t="s">
        <v>149</v>
      </c>
      <c r="I73" s="6" t="s">
        <v>150</v>
      </c>
      <c r="J73" s="6" t="s">
        <v>151</v>
      </c>
      <c r="K73" s="6" t="s">
        <v>152</v>
      </c>
      <c r="L73" s="6" t="s">
        <v>153</v>
      </c>
      <c r="O73" s="6" t="s">
        <v>137</v>
      </c>
      <c r="P73" s="6" t="s">
        <v>138</v>
      </c>
      <c r="R73" s="6" t="s">
        <v>139</v>
      </c>
      <c r="S73" s="63" t="s">
        <v>140</v>
      </c>
      <c r="T73" s="63" t="s">
        <v>141</v>
      </c>
      <c r="U73" s="63" t="s">
        <v>142</v>
      </c>
      <c r="V73" s="63" t="s">
        <v>143</v>
      </c>
      <c r="X73">
        <v>1</v>
      </c>
      <c r="Y73" t="s">
        <v>144</v>
      </c>
      <c r="Z73" s="77" t="s">
        <v>140</v>
      </c>
      <c r="AA73">
        <v>326822</v>
      </c>
      <c r="AB73" t="e">
        <v>#N/A</v>
      </c>
    </row>
    <row r="74" spans="2:28" ht="12.75">
      <c r="B74" s="31">
        <v>68</v>
      </c>
      <c r="C74" s="6" t="s">
        <v>278</v>
      </c>
      <c r="D74" s="6" t="s">
        <v>279</v>
      </c>
      <c r="F74" s="6">
        <v>101203</v>
      </c>
      <c r="G74" s="6" t="s">
        <v>148</v>
      </c>
      <c r="H74" s="6" t="s">
        <v>149</v>
      </c>
      <c r="I74" s="6" t="s">
        <v>150</v>
      </c>
      <c r="J74" s="6" t="s">
        <v>151</v>
      </c>
      <c r="K74" s="6" t="s">
        <v>135</v>
      </c>
      <c r="L74" s="6" t="s">
        <v>136</v>
      </c>
      <c r="O74" s="6" t="s">
        <v>137</v>
      </c>
      <c r="P74" s="6" t="s">
        <v>138</v>
      </c>
      <c r="R74" s="6" t="s">
        <v>178</v>
      </c>
      <c r="S74" s="63" t="s">
        <v>145</v>
      </c>
      <c r="T74" s="63" t="s">
        <v>141</v>
      </c>
      <c r="U74" s="63" t="s">
        <v>142</v>
      </c>
      <c r="V74" s="63" t="s">
        <v>143</v>
      </c>
      <c r="X74">
        <v>1</v>
      </c>
      <c r="Y74" t="s">
        <v>144</v>
      </c>
      <c r="Z74" s="77" t="s">
        <v>217</v>
      </c>
      <c r="AA74">
        <v>326816</v>
      </c>
      <c r="AB74" t="e">
        <v>#N/A</v>
      </c>
    </row>
    <row r="75" spans="2:28" ht="12.75">
      <c r="B75" s="31">
        <v>69</v>
      </c>
      <c r="C75" s="6" t="s">
        <v>278</v>
      </c>
      <c r="D75" s="6" t="s">
        <v>277</v>
      </c>
      <c r="F75" s="6">
        <v>101546</v>
      </c>
      <c r="G75" s="6" t="s">
        <v>131</v>
      </c>
      <c r="H75" s="6" t="s">
        <v>132</v>
      </c>
      <c r="I75" s="6" t="s">
        <v>133</v>
      </c>
      <c r="J75" s="6" t="s">
        <v>134</v>
      </c>
      <c r="K75" s="6" t="s">
        <v>152</v>
      </c>
      <c r="L75" s="6" t="s">
        <v>153</v>
      </c>
      <c r="O75" s="6" t="s">
        <v>137</v>
      </c>
      <c r="P75" s="6" t="s">
        <v>138</v>
      </c>
      <c r="R75" s="6" t="s">
        <v>178</v>
      </c>
      <c r="S75" s="63" t="s">
        <v>155</v>
      </c>
      <c r="T75" s="63" t="s">
        <v>141</v>
      </c>
      <c r="U75" s="63" t="s">
        <v>142</v>
      </c>
      <c r="V75" s="63" t="s">
        <v>143</v>
      </c>
      <c r="X75">
        <v>1</v>
      </c>
      <c r="Y75" t="s">
        <v>144</v>
      </c>
      <c r="Z75" s="77" t="s">
        <v>155</v>
      </c>
      <c r="AA75">
        <v>327299</v>
      </c>
      <c r="AB75" t="e">
        <v>#N/A</v>
      </c>
    </row>
    <row r="76" spans="2:28" ht="12.75">
      <c r="B76" s="31">
        <v>70</v>
      </c>
      <c r="C76" s="6" t="s">
        <v>280</v>
      </c>
      <c r="D76" s="6" t="s">
        <v>192</v>
      </c>
      <c r="F76" s="6">
        <v>101600</v>
      </c>
      <c r="G76" s="6" t="s">
        <v>131</v>
      </c>
      <c r="H76" s="6" t="s">
        <v>132</v>
      </c>
      <c r="I76" s="6" t="s">
        <v>133</v>
      </c>
      <c r="J76" s="6" t="s">
        <v>134</v>
      </c>
      <c r="K76" s="6" t="s">
        <v>152</v>
      </c>
      <c r="L76" s="6" t="s">
        <v>153</v>
      </c>
      <c r="O76" s="6" t="s">
        <v>137</v>
      </c>
      <c r="P76" s="6" t="s">
        <v>138</v>
      </c>
      <c r="R76" s="6" t="s">
        <v>139</v>
      </c>
      <c r="S76" s="63" t="s">
        <v>155</v>
      </c>
      <c r="T76" s="63" t="s">
        <v>141</v>
      </c>
      <c r="U76" s="63" t="s">
        <v>142</v>
      </c>
      <c r="V76" s="63" t="s">
        <v>143</v>
      </c>
      <c r="X76">
        <v>1</v>
      </c>
      <c r="Y76" t="s">
        <v>144</v>
      </c>
      <c r="Z76" s="77" t="s">
        <v>155</v>
      </c>
      <c r="AA76">
        <v>327326</v>
      </c>
      <c r="AB76" t="e">
        <v>#N/A</v>
      </c>
    </row>
    <row r="77" spans="2:28" ht="12.75">
      <c r="B77" s="31">
        <v>71</v>
      </c>
      <c r="C77" s="6" t="s">
        <v>281</v>
      </c>
      <c r="D77" s="6" t="s">
        <v>167</v>
      </c>
      <c r="F77" s="6">
        <v>101437</v>
      </c>
      <c r="G77" s="6" t="s">
        <v>131</v>
      </c>
      <c r="H77" s="6" t="s">
        <v>132</v>
      </c>
      <c r="I77" s="6" t="s">
        <v>133</v>
      </c>
      <c r="J77" s="6" t="s">
        <v>134</v>
      </c>
      <c r="K77" s="6" t="s">
        <v>152</v>
      </c>
      <c r="L77" s="6" t="s">
        <v>153</v>
      </c>
      <c r="O77" s="6" t="s">
        <v>137</v>
      </c>
      <c r="P77" s="6" t="s">
        <v>138</v>
      </c>
      <c r="R77" s="6" t="s">
        <v>139</v>
      </c>
      <c r="S77" s="63" t="s">
        <v>145</v>
      </c>
      <c r="T77" s="63" t="s">
        <v>141</v>
      </c>
      <c r="U77" s="63" t="s">
        <v>142</v>
      </c>
      <c r="V77" s="63" t="s">
        <v>143</v>
      </c>
      <c r="X77">
        <v>1</v>
      </c>
      <c r="Y77" t="s">
        <v>144</v>
      </c>
      <c r="Z77" s="77" t="s">
        <v>145</v>
      </c>
      <c r="AA77">
        <v>327203</v>
      </c>
      <c r="AB77" t="e">
        <v>#N/A</v>
      </c>
    </row>
    <row r="78" spans="2:28" ht="12.75">
      <c r="B78" s="31">
        <v>72</v>
      </c>
      <c r="C78" s="6" t="s">
        <v>282</v>
      </c>
      <c r="D78" s="6" t="s">
        <v>231</v>
      </c>
      <c r="F78" s="6">
        <v>101256</v>
      </c>
      <c r="G78" s="6" t="s">
        <v>148</v>
      </c>
      <c r="H78" s="6" t="s">
        <v>149</v>
      </c>
      <c r="I78" s="6" t="s">
        <v>150</v>
      </c>
      <c r="J78" s="6" t="s">
        <v>151</v>
      </c>
      <c r="K78" s="6" t="s">
        <v>135</v>
      </c>
      <c r="L78" s="6" t="s">
        <v>136</v>
      </c>
      <c r="O78" s="6" t="s">
        <v>137</v>
      </c>
      <c r="P78" s="6" t="s">
        <v>138</v>
      </c>
      <c r="R78" s="6" t="s">
        <v>158</v>
      </c>
      <c r="S78" s="63" t="s">
        <v>140</v>
      </c>
      <c r="T78" s="63" t="s">
        <v>141</v>
      </c>
      <c r="U78" s="63" t="s">
        <v>142</v>
      </c>
      <c r="V78" s="63" t="s">
        <v>143</v>
      </c>
      <c r="X78">
        <v>1</v>
      </c>
      <c r="Y78" t="s">
        <v>144</v>
      </c>
      <c r="Z78" s="77" t="s">
        <v>145</v>
      </c>
      <c r="AA78">
        <v>326852</v>
      </c>
      <c r="AB78" t="e">
        <v>#N/A</v>
      </c>
    </row>
    <row r="79" spans="2:28" ht="12.75">
      <c r="B79" s="31">
        <v>73</v>
      </c>
      <c r="C79" s="6" t="s">
        <v>283</v>
      </c>
      <c r="D79" s="6" t="s">
        <v>284</v>
      </c>
      <c r="F79" s="6">
        <v>101303</v>
      </c>
      <c r="G79" s="6" t="s">
        <v>131</v>
      </c>
      <c r="H79" s="6" t="s">
        <v>132</v>
      </c>
      <c r="I79" s="6" t="s">
        <v>133</v>
      </c>
      <c r="J79" s="6" t="s">
        <v>134</v>
      </c>
      <c r="K79" s="6" t="s">
        <v>152</v>
      </c>
      <c r="L79" s="6" t="s">
        <v>153</v>
      </c>
      <c r="O79" s="6" t="s">
        <v>137</v>
      </c>
      <c r="P79" s="6" t="s">
        <v>138</v>
      </c>
      <c r="R79" s="6" t="s">
        <v>139</v>
      </c>
      <c r="S79" s="63" t="s">
        <v>140</v>
      </c>
      <c r="T79" s="63" t="s">
        <v>141</v>
      </c>
      <c r="U79" s="63" t="s">
        <v>142</v>
      </c>
      <c r="V79" s="63" t="s">
        <v>143</v>
      </c>
      <c r="X79">
        <v>1</v>
      </c>
      <c r="Y79" t="s">
        <v>144</v>
      </c>
      <c r="Z79" s="77" t="s">
        <v>140</v>
      </c>
      <c r="AA79">
        <v>327134</v>
      </c>
      <c r="AB79" t="e">
        <v>#N/A</v>
      </c>
    </row>
    <row r="80" spans="2:28" ht="12.75">
      <c r="B80" s="31">
        <v>74</v>
      </c>
      <c r="C80" s="6" t="s">
        <v>285</v>
      </c>
      <c r="D80" s="6" t="s">
        <v>286</v>
      </c>
      <c r="F80" s="6">
        <v>101269</v>
      </c>
      <c r="G80" s="6" t="s">
        <v>148</v>
      </c>
      <c r="H80" s="6" t="s">
        <v>149</v>
      </c>
      <c r="I80" s="6" t="s">
        <v>150</v>
      </c>
      <c r="J80" s="6" t="s">
        <v>151</v>
      </c>
      <c r="K80" s="6" t="s">
        <v>135</v>
      </c>
      <c r="L80" s="6" t="s">
        <v>136</v>
      </c>
      <c r="O80" s="6" t="s">
        <v>137</v>
      </c>
      <c r="P80" s="6" t="s">
        <v>138</v>
      </c>
      <c r="R80" s="6" t="s">
        <v>154</v>
      </c>
      <c r="S80" s="63" t="s">
        <v>179</v>
      </c>
      <c r="T80" s="63" t="s">
        <v>141</v>
      </c>
      <c r="U80" s="63" t="s">
        <v>142</v>
      </c>
      <c r="V80" s="63" t="s">
        <v>143</v>
      </c>
      <c r="X80">
        <v>1</v>
      </c>
      <c r="Y80" t="s">
        <v>144</v>
      </c>
      <c r="Z80" s="77" t="s">
        <v>197</v>
      </c>
      <c r="AA80">
        <v>326861</v>
      </c>
      <c r="AB80" t="e">
        <v>#N/A</v>
      </c>
    </row>
    <row r="81" spans="2:28" ht="12.75">
      <c r="B81" s="31">
        <v>75</v>
      </c>
      <c r="C81" s="6" t="s">
        <v>287</v>
      </c>
      <c r="D81" s="6" t="s">
        <v>288</v>
      </c>
      <c r="F81" s="6">
        <v>101338</v>
      </c>
      <c r="G81" s="6" t="s">
        <v>131</v>
      </c>
      <c r="H81" s="6" t="s">
        <v>132</v>
      </c>
      <c r="I81" s="6" t="s">
        <v>133</v>
      </c>
      <c r="J81" s="6" t="s">
        <v>134</v>
      </c>
      <c r="K81" s="6" t="s">
        <v>152</v>
      </c>
      <c r="L81" s="6" t="s">
        <v>153</v>
      </c>
      <c r="O81" s="6" t="s">
        <v>137</v>
      </c>
      <c r="P81" s="6" t="s">
        <v>138</v>
      </c>
      <c r="R81" s="6" t="s">
        <v>158</v>
      </c>
      <c r="S81" s="63" t="s">
        <v>145</v>
      </c>
      <c r="T81" s="63" t="s">
        <v>141</v>
      </c>
      <c r="U81" s="63" t="s">
        <v>142</v>
      </c>
      <c r="V81" s="63" t="s">
        <v>143</v>
      </c>
      <c r="X81">
        <v>1</v>
      </c>
      <c r="Y81" t="s">
        <v>144</v>
      </c>
      <c r="Z81" s="77" t="s">
        <v>145</v>
      </c>
      <c r="AA81">
        <v>327143</v>
      </c>
      <c r="AB81" t="e">
        <v>#N/A</v>
      </c>
    </row>
    <row r="82" spans="2:28" ht="12.75">
      <c r="B82" s="31">
        <v>76</v>
      </c>
      <c r="C82" s="6" t="s">
        <v>289</v>
      </c>
      <c r="D82" s="6" t="s">
        <v>290</v>
      </c>
      <c r="F82" s="6">
        <v>101294</v>
      </c>
      <c r="G82" s="6" t="s">
        <v>148</v>
      </c>
      <c r="H82" s="6" t="s">
        <v>149</v>
      </c>
      <c r="I82" s="6" t="s">
        <v>150</v>
      </c>
      <c r="J82" s="6" t="s">
        <v>151</v>
      </c>
      <c r="K82" s="6" t="s">
        <v>152</v>
      </c>
      <c r="L82" s="6" t="s">
        <v>153</v>
      </c>
      <c r="O82" s="6" t="s">
        <v>137</v>
      </c>
      <c r="P82" s="6" t="s">
        <v>138</v>
      </c>
      <c r="R82" s="6" t="s">
        <v>139</v>
      </c>
      <c r="S82" s="63" t="s">
        <v>140</v>
      </c>
      <c r="T82" s="63" t="s">
        <v>141</v>
      </c>
      <c r="U82" s="63" t="s">
        <v>142</v>
      </c>
      <c r="V82" s="63" t="s">
        <v>143</v>
      </c>
      <c r="X82">
        <v>1</v>
      </c>
      <c r="Y82" t="s">
        <v>144</v>
      </c>
      <c r="Z82" s="77" t="s">
        <v>145</v>
      </c>
      <c r="AA82">
        <v>326891</v>
      </c>
      <c r="AB82" t="e">
        <v>#N/A</v>
      </c>
    </row>
    <row r="83" spans="2:28" ht="12.75">
      <c r="B83" s="31">
        <v>77</v>
      </c>
      <c r="C83" s="6" t="s">
        <v>291</v>
      </c>
      <c r="D83" s="6" t="s">
        <v>292</v>
      </c>
      <c r="F83" s="6">
        <v>101291</v>
      </c>
      <c r="G83" s="6" t="s">
        <v>148</v>
      </c>
      <c r="H83" s="6" t="s">
        <v>149</v>
      </c>
      <c r="I83" s="6" t="s">
        <v>150</v>
      </c>
      <c r="J83" s="6" t="s">
        <v>151</v>
      </c>
      <c r="K83" s="6" t="s">
        <v>152</v>
      </c>
      <c r="L83" s="6" t="s">
        <v>153</v>
      </c>
      <c r="O83" s="6" t="s">
        <v>137</v>
      </c>
      <c r="P83" s="6" t="s">
        <v>138</v>
      </c>
      <c r="R83" s="6" t="s">
        <v>139</v>
      </c>
      <c r="S83" s="63" t="s">
        <v>140</v>
      </c>
      <c r="T83" s="63" t="s">
        <v>141</v>
      </c>
      <c r="U83" s="63" t="s">
        <v>142</v>
      </c>
      <c r="V83" s="63" t="s">
        <v>143</v>
      </c>
      <c r="X83">
        <v>1</v>
      </c>
      <c r="Y83" t="s">
        <v>144</v>
      </c>
      <c r="Z83" s="77" t="s">
        <v>140</v>
      </c>
      <c r="AA83">
        <v>326885</v>
      </c>
      <c r="AB83" t="e">
        <v>#N/A</v>
      </c>
    </row>
    <row r="84" spans="2:28" ht="12.75">
      <c r="B84" s="31">
        <v>78</v>
      </c>
      <c r="C84" s="6" t="s">
        <v>293</v>
      </c>
      <c r="D84" s="6" t="s">
        <v>167</v>
      </c>
      <c r="F84" s="6">
        <v>101292</v>
      </c>
      <c r="G84" s="6" t="s">
        <v>148</v>
      </c>
      <c r="H84" s="6" t="s">
        <v>149</v>
      </c>
      <c r="I84" s="6" t="s">
        <v>150</v>
      </c>
      <c r="J84" s="6" t="s">
        <v>151</v>
      </c>
      <c r="K84" s="6" t="s">
        <v>135</v>
      </c>
      <c r="L84" s="6" t="s">
        <v>136</v>
      </c>
      <c r="O84" s="6" t="s">
        <v>137</v>
      </c>
      <c r="P84" s="6" t="s">
        <v>138</v>
      </c>
      <c r="R84" s="6" t="s">
        <v>178</v>
      </c>
      <c r="S84" s="63" t="s">
        <v>140</v>
      </c>
      <c r="T84" s="63" t="s">
        <v>141</v>
      </c>
      <c r="U84" s="63" t="s">
        <v>142</v>
      </c>
      <c r="V84" s="63" t="s">
        <v>143</v>
      </c>
      <c r="X84">
        <v>1</v>
      </c>
      <c r="Y84" t="s">
        <v>144</v>
      </c>
      <c r="Z84" s="77" t="s">
        <v>140</v>
      </c>
      <c r="AA84">
        <v>326888</v>
      </c>
      <c r="AB84" t="e">
        <v>#N/A</v>
      </c>
    </row>
    <row r="85" spans="2:28" ht="12.75">
      <c r="B85" s="31">
        <v>79</v>
      </c>
      <c r="C85" s="6" t="s">
        <v>294</v>
      </c>
      <c r="D85" s="6" t="s">
        <v>242</v>
      </c>
      <c r="F85" s="6">
        <v>101336</v>
      </c>
      <c r="G85" s="6" t="s">
        <v>148</v>
      </c>
      <c r="H85" s="6" t="s">
        <v>149</v>
      </c>
      <c r="I85" s="6" t="s">
        <v>150</v>
      </c>
      <c r="J85" s="6" t="s">
        <v>151</v>
      </c>
      <c r="K85" s="6" t="s">
        <v>152</v>
      </c>
      <c r="L85" s="6" t="s">
        <v>153</v>
      </c>
      <c r="O85" s="6" t="s">
        <v>137</v>
      </c>
      <c r="P85" s="6" t="s">
        <v>138</v>
      </c>
      <c r="R85" s="6" t="s">
        <v>139</v>
      </c>
      <c r="S85" s="63" t="s">
        <v>145</v>
      </c>
      <c r="T85" s="63" t="s">
        <v>141</v>
      </c>
      <c r="U85" s="63" t="s">
        <v>142</v>
      </c>
      <c r="V85" s="63" t="s">
        <v>143</v>
      </c>
      <c r="X85">
        <v>1</v>
      </c>
      <c r="Y85" t="s">
        <v>144</v>
      </c>
      <c r="Z85" s="77" t="s">
        <v>145</v>
      </c>
      <c r="AA85">
        <v>326936</v>
      </c>
      <c r="AB85" t="e">
        <v>#N/A</v>
      </c>
    </row>
    <row r="86" spans="2:28" ht="12.75">
      <c r="B86" s="31">
        <v>80</v>
      </c>
      <c r="C86" s="6" t="s">
        <v>295</v>
      </c>
      <c r="D86" s="6" t="s">
        <v>296</v>
      </c>
      <c r="F86" s="6">
        <v>101488</v>
      </c>
      <c r="G86" s="6" t="s">
        <v>148</v>
      </c>
      <c r="H86" s="6" t="s">
        <v>149</v>
      </c>
      <c r="I86" s="6" t="s">
        <v>150</v>
      </c>
      <c r="J86" s="6" t="s">
        <v>151</v>
      </c>
      <c r="K86" s="6" t="s">
        <v>135</v>
      </c>
      <c r="L86" s="6" t="s">
        <v>136</v>
      </c>
      <c r="O86" s="6" t="s">
        <v>137</v>
      </c>
      <c r="P86" s="6" t="s">
        <v>138</v>
      </c>
      <c r="R86" s="6" t="s">
        <v>158</v>
      </c>
      <c r="S86" s="63" t="s">
        <v>155</v>
      </c>
      <c r="T86" s="63" t="s">
        <v>141</v>
      </c>
      <c r="U86" s="63" t="s">
        <v>142</v>
      </c>
      <c r="V86" s="63" t="s">
        <v>143</v>
      </c>
      <c r="X86">
        <v>1</v>
      </c>
      <c r="Y86" t="s">
        <v>144</v>
      </c>
      <c r="Z86" s="77" t="s">
        <v>155</v>
      </c>
      <c r="AA86">
        <v>326999</v>
      </c>
      <c r="AB86" t="e">
        <v>#N/A</v>
      </c>
    </row>
    <row r="87" spans="2:28" ht="12.75">
      <c r="B87" s="31">
        <v>81</v>
      </c>
      <c r="C87" s="6" t="s">
        <v>297</v>
      </c>
      <c r="D87" s="6" t="s">
        <v>130</v>
      </c>
      <c r="F87" s="6">
        <v>101254</v>
      </c>
      <c r="G87" s="6" t="s">
        <v>148</v>
      </c>
      <c r="H87" s="6" t="s">
        <v>149</v>
      </c>
      <c r="I87" s="6" t="s">
        <v>150</v>
      </c>
      <c r="J87" s="6" t="s">
        <v>151</v>
      </c>
      <c r="K87" s="6" t="s">
        <v>135</v>
      </c>
      <c r="L87" s="6" t="s">
        <v>136</v>
      </c>
      <c r="O87" s="6" t="s">
        <v>137</v>
      </c>
      <c r="P87" s="6" t="s">
        <v>138</v>
      </c>
      <c r="R87" s="6" t="s">
        <v>158</v>
      </c>
      <c r="S87" s="63" t="s">
        <v>140</v>
      </c>
      <c r="T87" s="63" t="s">
        <v>141</v>
      </c>
      <c r="U87" s="63" t="s">
        <v>142</v>
      </c>
      <c r="V87" s="63" t="s">
        <v>143</v>
      </c>
      <c r="X87">
        <v>1</v>
      </c>
      <c r="Y87" t="s">
        <v>144</v>
      </c>
      <c r="Z87" s="77" t="s">
        <v>140</v>
      </c>
      <c r="AA87">
        <v>326849</v>
      </c>
      <c r="AB87" t="e">
        <v>#N/A</v>
      </c>
    </row>
    <row r="88" spans="2:28" ht="12.75">
      <c r="B88" s="31">
        <v>82</v>
      </c>
      <c r="C88" s="6" t="s">
        <v>298</v>
      </c>
      <c r="D88" s="6" t="s">
        <v>292</v>
      </c>
      <c r="F88" s="6">
        <v>101272</v>
      </c>
      <c r="G88" s="6" t="s">
        <v>148</v>
      </c>
      <c r="H88" s="6" t="s">
        <v>149</v>
      </c>
      <c r="I88" s="6" t="s">
        <v>150</v>
      </c>
      <c r="J88" s="6" t="s">
        <v>151</v>
      </c>
      <c r="K88" s="6" t="s">
        <v>152</v>
      </c>
      <c r="L88" s="6" t="s">
        <v>153</v>
      </c>
      <c r="O88" s="6" t="s">
        <v>137</v>
      </c>
      <c r="P88" s="6" t="s">
        <v>138</v>
      </c>
      <c r="R88" s="6" t="s">
        <v>161</v>
      </c>
      <c r="S88" s="63" t="s">
        <v>140</v>
      </c>
      <c r="T88" s="63" t="s">
        <v>141</v>
      </c>
      <c r="U88" s="63" t="s">
        <v>142</v>
      </c>
      <c r="V88" s="63" t="s">
        <v>143</v>
      </c>
      <c r="X88">
        <v>1</v>
      </c>
      <c r="Y88" t="s">
        <v>144</v>
      </c>
      <c r="Z88" s="77" t="s">
        <v>140</v>
      </c>
      <c r="AA88">
        <v>326867</v>
      </c>
      <c r="AB88" t="e">
        <v>#N/A</v>
      </c>
    </row>
    <row r="89" spans="2:28" ht="12.75">
      <c r="B89" s="31">
        <v>83</v>
      </c>
      <c r="C89" s="6" t="s">
        <v>299</v>
      </c>
      <c r="D89" s="6" t="s">
        <v>192</v>
      </c>
      <c r="F89" s="6">
        <v>101489</v>
      </c>
      <c r="G89" s="6" t="s">
        <v>131</v>
      </c>
      <c r="H89" s="6" t="s">
        <v>132</v>
      </c>
      <c r="I89" s="6" t="s">
        <v>133</v>
      </c>
      <c r="J89" s="6" t="s">
        <v>134</v>
      </c>
      <c r="K89" s="6" t="s">
        <v>152</v>
      </c>
      <c r="L89" s="6" t="s">
        <v>153</v>
      </c>
      <c r="O89" s="6" t="s">
        <v>137</v>
      </c>
      <c r="P89" s="6" t="s">
        <v>138</v>
      </c>
      <c r="R89" s="6" t="s">
        <v>139</v>
      </c>
      <c r="S89" s="63" t="s">
        <v>155</v>
      </c>
      <c r="T89" s="63" t="s">
        <v>141</v>
      </c>
      <c r="U89" s="63" t="s">
        <v>142</v>
      </c>
      <c r="V89" s="63" t="s">
        <v>143</v>
      </c>
      <c r="X89">
        <v>1</v>
      </c>
      <c r="Y89" t="s">
        <v>144</v>
      </c>
      <c r="Z89" s="77" t="s">
        <v>155</v>
      </c>
      <c r="AA89">
        <v>327245</v>
      </c>
      <c r="AB89" t="e">
        <v>#N/A</v>
      </c>
    </row>
    <row r="90" spans="2:28" ht="12.75">
      <c r="B90" s="31">
        <v>84</v>
      </c>
      <c r="C90" s="6" t="s">
        <v>300</v>
      </c>
      <c r="D90" s="6" t="s">
        <v>130</v>
      </c>
      <c r="F90" s="6">
        <v>101359</v>
      </c>
      <c r="G90" s="6" t="s">
        <v>148</v>
      </c>
      <c r="H90" s="6" t="s">
        <v>149</v>
      </c>
      <c r="I90" s="6" t="s">
        <v>150</v>
      </c>
      <c r="J90" s="6" t="s">
        <v>151</v>
      </c>
      <c r="K90" s="6" t="s">
        <v>135</v>
      </c>
      <c r="L90" s="6" t="s">
        <v>136</v>
      </c>
      <c r="O90" s="6" t="s">
        <v>137</v>
      </c>
      <c r="P90" s="6" t="s">
        <v>138</v>
      </c>
      <c r="R90" s="6" t="s">
        <v>161</v>
      </c>
      <c r="S90" s="63" t="s">
        <v>140</v>
      </c>
      <c r="T90" s="63" t="s">
        <v>141</v>
      </c>
      <c r="U90" s="63" t="s">
        <v>142</v>
      </c>
      <c r="V90" s="63" t="s">
        <v>143</v>
      </c>
      <c r="X90">
        <v>1</v>
      </c>
      <c r="Y90" t="s">
        <v>144</v>
      </c>
      <c r="Z90" s="77" t="s">
        <v>140</v>
      </c>
      <c r="AA90">
        <v>326951</v>
      </c>
      <c r="AB90" t="e">
        <v>#N/A</v>
      </c>
    </row>
    <row r="91" spans="2:28" ht="12.75">
      <c r="B91" s="31">
        <v>85</v>
      </c>
      <c r="C91" s="6" t="s">
        <v>301</v>
      </c>
      <c r="D91" s="6" t="s">
        <v>239</v>
      </c>
      <c r="F91" s="6">
        <v>101276</v>
      </c>
      <c r="G91" s="6" t="s">
        <v>148</v>
      </c>
      <c r="H91" s="6" t="s">
        <v>149</v>
      </c>
      <c r="I91" s="6" t="s">
        <v>150</v>
      </c>
      <c r="J91" s="6" t="s">
        <v>151</v>
      </c>
      <c r="K91" s="6" t="s">
        <v>135</v>
      </c>
      <c r="L91" s="6" t="s">
        <v>136</v>
      </c>
      <c r="O91" s="6" t="s">
        <v>137</v>
      </c>
      <c r="P91" s="6" t="s">
        <v>138</v>
      </c>
      <c r="R91" s="6" t="s">
        <v>139</v>
      </c>
      <c r="S91" s="63" t="s">
        <v>140</v>
      </c>
      <c r="T91" s="63" t="s">
        <v>141</v>
      </c>
      <c r="U91" s="63" t="s">
        <v>142</v>
      </c>
      <c r="V91" s="63" t="s">
        <v>143</v>
      </c>
      <c r="X91">
        <v>1</v>
      </c>
      <c r="Y91" t="s">
        <v>144</v>
      </c>
      <c r="Z91" s="77" t="s">
        <v>140</v>
      </c>
      <c r="AA91">
        <v>326876</v>
      </c>
      <c r="AB91" t="e">
        <v>#N/A</v>
      </c>
    </row>
    <row r="92" spans="2:28" ht="12.75">
      <c r="B92" s="31">
        <v>86</v>
      </c>
      <c r="C92" s="6" t="s">
        <v>302</v>
      </c>
      <c r="D92" s="6" t="s">
        <v>303</v>
      </c>
      <c r="F92" s="6">
        <v>101300</v>
      </c>
      <c r="G92" s="6" t="s">
        <v>131</v>
      </c>
      <c r="H92" s="6" t="s">
        <v>132</v>
      </c>
      <c r="I92" s="6" t="s">
        <v>133</v>
      </c>
      <c r="J92" s="6" t="s">
        <v>134</v>
      </c>
      <c r="K92" s="6" t="s">
        <v>152</v>
      </c>
      <c r="L92" s="6" t="s">
        <v>153</v>
      </c>
      <c r="O92" s="6" t="s">
        <v>137</v>
      </c>
      <c r="P92" s="6" t="s">
        <v>138</v>
      </c>
      <c r="R92" s="6" t="s">
        <v>139</v>
      </c>
      <c r="S92" s="63" t="s">
        <v>145</v>
      </c>
      <c r="T92" s="63" t="s">
        <v>141</v>
      </c>
      <c r="U92" s="63" t="s">
        <v>142</v>
      </c>
      <c r="V92" s="63" t="s">
        <v>143</v>
      </c>
      <c r="X92">
        <v>1</v>
      </c>
      <c r="Y92" t="s">
        <v>144</v>
      </c>
      <c r="Z92" s="77" t="s">
        <v>145</v>
      </c>
      <c r="AA92">
        <v>327131</v>
      </c>
      <c r="AB92" t="e">
        <v>#N/A</v>
      </c>
    </row>
    <row r="93" spans="2:28" ht="12.75">
      <c r="B93" s="31">
        <v>87</v>
      </c>
      <c r="C93" s="6" t="s">
        <v>304</v>
      </c>
      <c r="D93" s="6" t="s">
        <v>305</v>
      </c>
      <c r="F93" s="6">
        <v>101251</v>
      </c>
      <c r="G93" s="6" t="s">
        <v>131</v>
      </c>
      <c r="H93" s="6" t="s">
        <v>132</v>
      </c>
      <c r="I93" s="6" t="s">
        <v>133</v>
      </c>
      <c r="J93" s="6" t="s">
        <v>134</v>
      </c>
      <c r="K93" s="6" t="s">
        <v>135</v>
      </c>
      <c r="L93" s="6" t="s">
        <v>136</v>
      </c>
      <c r="O93" s="6" t="s">
        <v>137</v>
      </c>
      <c r="P93" s="6" t="s">
        <v>138</v>
      </c>
      <c r="R93" s="6" t="s">
        <v>139</v>
      </c>
      <c r="S93" s="63" t="s">
        <v>155</v>
      </c>
      <c r="T93" s="63" t="s">
        <v>141</v>
      </c>
      <c r="U93" s="63" t="s">
        <v>142</v>
      </c>
      <c r="V93" s="63" t="s">
        <v>143</v>
      </c>
      <c r="X93">
        <v>1</v>
      </c>
      <c r="Y93" t="s">
        <v>144</v>
      </c>
      <c r="Z93" s="77" t="s">
        <v>155</v>
      </c>
      <c r="AA93">
        <v>327113</v>
      </c>
      <c r="AB93" t="e">
        <v>#N/A</v>
      </c>
    </row>
    <row r="94" spans="2:28" ht="12.75">
      <c r="B94" s="31">
        <v>88</v>
      </c>
      <c r="C94" s="6" t="s">
        <v>306</v>
      </c>
      <c r="D94" s="6" t="s">
        <v>307</v>
      </c>
      <c r="F94" s="6">
        <v>101340</v>
      </c>
      <c r="G94" s="6" t="s">
        <v>131</v>
      </c>
      <c r="H94" s="6" t="s">
        <v>132</v>
      </c>
      <c r="I94" s="6" t="s">
        <v>133</v>
      </c>
      <c r="J94" s="6" t="s">
        <v>134</v>
      </c>
      <c r="K94" s="6" t="s">
        <v>135</v>
      </c>
      <c r="L94" s="6" t="s">
        <v>136</v>
      </c>
      <c r="O94" s="6" t="s">
        <v>137</v>
      </c>
      <c r="P94" s="6" t="s">
        <v>138</v>
      </c>
      <c r="R94" s="6" t="s">
        <v>161</v>
      </c>
      <c r="S94" s="63" t="s">
        <v>204</v>
      </c>
      <c r="T94" s="63" t="s">
        <v>141</v>
      </c>
      <c r="U94" s="63" t="s">
        <v>142</v>
      </c>
      <c r="V94" s="63" t="s">
        <v>143</v>
      </c>
      <c r="X94">
        <v>1</v>
      </c>
      <c r="Y94" t="s">
        <v>144</v>
      </c>
      <c r="Z94" s="77" t="s">
        <v>205</v>
      </c>
      <c r="AA94">
        <v>327149</v>
      </c>
      <c r="AB94" t="e">
        <v>#N/A</v>
      </c>
    </row>
    <row r="95" spans="2:28" ht="12.75">
      <c r="B95" s="31">
        <v>89</v>
      </c>
      <c r="C95" s="6" t="s">
        <v>308</v>
      </c>
      <c r="D95" s="6" t="s">
        <v>186</v>
      </c>
      <c r="F95" s="6">
        <v>101474</v>
      </c>
      <c r="G95" s="6" t="s">
        <v>131</v>
      </c>
      <c r="H95" s="6" t="s">
        <v>132</v>
      </c>
      <c r="I95" s="6" t="s">
        <v>133</v>
      </c>
      <c r="J95" s="6" t="s">
        <v>134</v>
      </c>
      <c r="K95" s="6" t="s">
        <v>135</v>
      </c>
      <c r="L95" s="6" t="s">
        <v>136</v>
      </c>
      <c r="O95" s="6" t="s">
        <v>137</v>
      </c>
      <c r="P95" s="6" t="s">
        <v>138</v>
      </c>
      <c r="R95" s="6" t="s">
        <v>161</v>
      </c>
      <c r="S95" s="63" t="s">
        <v>204</v>
      </c>
      <c r="T95" s="63" t="s">
        <v>141</v>
      </c>
      <c r="U95" s="63" t="s">
        <v>142</v>
      </c>
      <c r="V95" s="63" t="s">
        <v>143</v>
      </c>
      <c r="X95">
        <v>1</v>
      </c>
      <c r="Y95" t="s">
        <v>144</v>
      </c>
      <c r="Z95" s="77" t="s">
        <v>205</v>
      </c>
      <c r="AA95">
        <v>327227</v>
      </c>
      <c r="AB95" t="e">
        <v>#N/A</v>
      </c>
    </row>
    <row r="96" spans="2:28" ht="12.75">
      <c r="B96" s="31">
        <v>90</v>
      </c>
      <c r="C96" s="6" t="s">
        <v>308</v>
      </c>
      <c r="D96" s="6" t="s">
        <v>309</v>
      </c>
      <c r="F96" s="6">
        <v>101205</v>
      </c>
      <c r="G96" s="6" t="s">
        <v>148</v>
      </c>
      <c r="H96" s="6" t="s">
        <v>149</v>
      </c>
      <c r="I96" s="6" t="s">
        <v>150</v>
      </c>
      <c r="J96" s="6" t="s">
        <v>151</v>
      </c>
      <c r="K96" s="6" t="s">
        <v>135</v>
      </c>
      <c r="L96" s="6" t="s">
        <v>136</v>
      </c>
      <c r="O96" s="6" t="s">
        <v>137</v>
      </c>
      <c r="P96" s="6" t="s">
        <v>138</v>
      </c>
      <c r="R96" s="6" t="s">
        <v>139</v>
      </c>
      <c r="S96" s="63" t="s">
        <v>145</v>
      </c>
      <c r="T96" s="63" t="s">
        <v>141</v>
      </c>
      <c r="U96" s="63" t="s">
        <v>142</v>
      </c>
      <c r="V96" s="63" t="s">
        <v>143</v>
      </c>
      <c r="X96">
        <v>1</v>
      </c>
      <c r="Y96" t="s">
        <v>144</v>
      </c>
      <c r="Z96" s="77" t="s">
        <v>217</v>
      </c>
      <c r="AA96">
        <v>326819</v>
      </c>
      <c r="AB96" t="e">
        <v>#N/A</v>
      </c>
    </row>
    <row r="97" spans="2:28" ht="12.75">
      <c r="B97" s="31">
        <v>91</v>
      </c>
      <c r="C97" s="6" t="s">
        <v>310</v>
      </c>
      <c r="D97" s="6" t="s">
        <v>286</v>
      </c>
      <c r="F97" s="6">
        <v>101265</v>
      </c>
      <c r="G97" s="6" t="s">
        <v>131</v>
      </c>
      <c r="H97" s="6" t="s">
        <v>132</v>
      </c>
      <c r="I97" s="6" t="s">
        <v>133</v>
      </c>
      <c r="J97" s="6" t="s">
        <v>134</v>
      </c>
      <c r="K97" s="6" t="s">
        <v>135</v>
      </c>
      <c r="L97" s="6" t="s">
        <v>136</v>
      </c>
      <c r="O97" s="6" t="s">
        <v>137</v>
      </c>
      <c r="P97" s="6" t="s">
        <v>138</v>
      </c>
      <c r="R97" s="6" t="s">
        <v>161</v>
      </c>
      <c r="S97" s="63" t="s">
        <v>204</v>
      </c>
      <c r="T97" s="63" t="s">
        <v>141</v>
      </c>
      <c r="U97" s="63" t="s">
        <v>142</v>
      </c>
      <c r="V97" s="63" t="s">
        <v>143</v>
      </c>
      <c r="X97">
        <v>1</v>
      </c>
      <c r="Y97" t="s">
        <v>144</v>
      </c>
      <c r="Z97" s="77" t="s">
        <v>205</v>
      </c>
      <c r="AA97">
        <v>327116</v>
      </c>
      <c r="AB97" t="e">
        <v>#N/A</v>
      </c>
    </row>
    <row r="98" spans="2:28" ht="12.75">
      <c r="B98" s="31">
        <v>92</v>
      </c>
      <c r="C98" s="6" t="s">
        <v>311</v>
      </c>
      <c r="D98" s="6" t="s">
        <v>312</v>
      </c>
      <c r="F98" s="6">
        <v>100723</v>
      </c>
      <c r="G98" s="6" t="s">
        <v>148</v>
      </c>
      <c r="H98" s="6" t="s">
        <v>149</v>
      </c>
      <c r="I98" s="6" t="s">
        <v>150</v>
      </c>
      <c r="J98" s="6" t="s">
        <v>151</v>
      </c>
      <c r="K98" s="6" t="s">
        <v>152</v>
      </c>
      <c r="L98" s="6" t="s">
        <v>153</v>
      </c>
      <c r="O98" s="6" t="s">
        <v>137</v>
      </c>
      <c r="P98" s="6" t="s">
        <v>138</v>
      </c>
      <c r="S98" s="63" t="s">
        <v>122</v>
      </c>
      <c r="T98" s="63" t="s">
        <v>122</v>
      </c>
      <c r="U98" s="63" t="s">
        <v>122</v>
      </c>
      <c r="V98" s="63" t="s">
        <v>122</v>
      </c>
      <c r="X98">
        <v>0</v>
      </c>
      <c r="Y98" t="s">
        <v>229</v>
      </c>
      <c r="Z98" s="77" t="s">
        <v>122</v>
      </c>
      <c r="AA98">
        <v>326762</v>
      </c>
      <c r="AB98" t="e">
        <v>#N/A</v>
      </c>
    </row>
    <row r="99" spans="2:28" ht="12.75">
      <c r="B99" s="31">
        <v>93</v>
      </c>
      <c r="C99" s="6" t="s">
        <v>311</v>
      </c>
      <c r="D99" s="6" t="s">
        <v>309</v>
      </c>
      <c r="F99" s="6">
        <v>101253</v>
      </c>
      <c r="G99" s="6" t="s">
        <v>148</v>
      </c>
      <c r="H99" s="6" t="s">
        <v>149</v>
      </c>
      <c r="I99" s="6" t="s">
        <v>150</v>
      </c>
      <c r="J99" s="6" t="s">
        <v>151</v>
      </c>
      <c r="K99" s="6" t="s">
        <v>152</v>
      </c>
      <c r="L99" s="6" t="s">
        <v>153</v>
      </c>
      <c r="O99" s="6" t="s">
        <v>137</v>
      </c>
      <c r="P99" s="6" t="s">
        <v>138</v>
      </c>
      <c r="R99" s="6" t="s">
        <v>154</v>
      </c>
      <c r="S99" s="63" t="s">
        <v>140</v>
      </c>
      <c r="T99" s="63" t="s">
        <v>141</v>
      </c>
      <c r="U99" s="63" t="s">
        <v>142</v>
      </c>
      <c r="V99" s="63" t="s">
        <v>143</v>
      </c>
      <c r="X99">
        <v>1</v>
      </c>
      <c r="Y99" t="s">
        <v>144</v>
      </c>
      <c r="Z99" s="77" t="s">
        <v>145</v>
      </c>
      <c r="AA99">
        <v>326846</v>
      </c>
      <c r="AB99" t="e">
        <v>#N/A</v>
      </c>
    </row>
    <row r="100" spans="2:28" ht="12.75">
      <c r="B100" s="31">
        <v>94</v>
      </c>
      <c r="C100" s="6" t="s">
        <v>313</v>
      </c>
      <c r="D100" s="6" t="s">
        <v>190</v>
      </c>
      <c r="F100" s="6">
        <v>101593</v>
      </c>
      <c r="G100" s="6" t="s">
        <v>131</v>
      </c>
      <c r="H100" s="6" t="s">
        <v>132</v>
      </c>
      <c r="I100" s="6" t="s">
        <v>133</v>
      </c>
      <c r="J100" s="6" t="s">
        <v>134</v>
      </c>
      <c r="K100" s="6" t="s">
        <v>152</v>
      </c>
      <c r="L100" s="6" t="s">
        <v>153</v>
      </c>
      <c r="O100" s="6" t="s">
        <v>137</v>
      </c>
      <c r="P100" s="6" t="s">
        <v>138</v>
      </c>
      <c r="R100" s="6" t="s">
        <v>139</v>
      </c>
      <c r="S100" s="63" t="s">
        <v>140</v>
      </c>
      <c r="T100" s="63" t="s">
        <v>141</v>
      </c>
      <c r="U100" s="63" t="s">
        <v>142</v>
      </c>
      <c r="V100" s="63" t="s">
        <v>143</v>
      </c>
      <c r="X100">
        <v>1</v>
      </c>
      <c r="Y100" t="s">
        <v>144</v>
      </c>
      <c r="Z100" s="77" t="s">
        <v>140</v>
      </c>
      <c r="AA100">
        <v>327323</v>
      </c>
      <c r="AB100" t="e">
        <v>#N/A</v>
      </c>
    </row>
    <row r="101" spans="2:28" ht="12.75">
      <c r="B101" s="31">
        <v>95</v>
      </c>
      <c r="C101" s="6" t="s">
        <v>314</v>
      </c>
      <c r="D101" s="6" t="s">
        <v>315</v>
      </c>
      <c r="F101" s="6">
        <v>101470</v>
      </c>
      <c r="G101" s="6" t="s">
        <v>131</v>
      </c>
      <c r="H101" s="6" t="s">
        <v>132</v>
      </c>
      <c r="I101" s="6" t="s">
        <v>133</v>
      </c>
      <c r="J101" s="6" t="s">
        <v>134</v>
      </c>
      <c r="K101" s="6" t="s">
        <v>152</v>
      </c>
      <c r="L101" s="6" t="s">
        <v>153</v>
      </c>
      <c r="O101" s="6" t="s">
        <v>137</v>
      </c>
      <c r="P101" s="6" t="s">
        <v>138</v>
      </c>
      <c r="R101" s="6" t="s">
        <v>161</v>
      </c>
      <c r="S101" s="63" t="s">
        <v>204</v>
      </c>
      <c r="T101" s="63" t="s">
        <v>141</v>
      </c>
      <c r="U101" s="63" t="s">
        <v>142</v>
      </c>
      <c r="V101" s="63" t="s">
        <v>143</v>
      </c>
      <c r="X101">
        <v>1</v>
      </c>
      <c r="Y101" t="s">
        <v>144</v>
      </c>
      <c r="Z101" s="77" t="s">
        <v>205</v>
      </c>
      <c r="AA101">
        <v>327218</v>
      </c>
      <c r="AB101" t="e">
        <v>#N/A</v>
      </c>
    </row>
    <row r="102" spans="2:28" ht="12.75">
      <c r="B102" s="31">
        <v>96</v>
      </c>
      <c r="C102" s="6" t="s">
        <v>316</v>
      </c>
      <c r="D102" s="6" t="s">
        <v>267</v>
      </c>
      <c r="F102" s="6">
        <v>101153</v>
      </c>
      <c r="G102" s="6" t="s">
        <v>148</v>
      </c>
      <c r="H102" s="6" t="s">
        <v>149</v>
      </c>
      <c r="I102" s="6" t="s">
        <v>150</v>
      </c>
      <c r="J102" s="6" t="s">
        <v>151</v>
      </c>
      <c r="K102" s="6" t="s">
        <v>152</v>
      </c>
      <c r="L102" s="6" t="s">
        <v>153</v>
      </c>
      <c r="O102" s="6" t="s">
        <v>137</v>
      </c>
      <c r="P102" s="6" t="s">
        <v>138</v>
      </c>
      <c r="R102" s="6" t="s">
        <v>161</v>
      </c>
      <c r="S102" s="63" t="s">
        <v>140</v>
      </c>
      <c r="T102" s="63" t="s">
        <v>141</v>
      </c>
      <c r="U102" s="63" t="s">
        <v>142</v>
      </c>
      <c r="V102" s="63" t="s">
        <v>143</v>
      </c>
      <c r="X102">
        <v>1</v>
      </c>
      <c r="Y102" t="s">
        <v>144</v>
      </c>
      <c r="Z102" s="77" t="s">
        <v>140</v>
      </c>
      <c r="AA102">
        <v>326771</v>
      </c>
      <c r="AB102" t="e">
        <v>#N/A</v>
      </c>
    </row>
    <row r="103" spans="2:28" ht="12.75">
      <c r="B103" s="31">
        <v>97</v>
      </c>
      <c r="C103" s="6" t="s">
        <v>317</v>
      </c>
      <c r="D103" s="6" t="s">
        <v>277</v>
      </c>
      <c r="F103" s="6">
        <v>101469</v>
      </c>
      <c r="G103" s="6" t="s">
        <v>131</v>
      </c>
      <c r="H103" s="6" t="s">
        <v>132</v>
      </c>
      <c r="I103" s="6" t="s">
        <v>133</v>
      </c>
      <c r="J103" s="6" t="s">
        <v>134</v>
      </c>
      <c r="K103" s="6" t="s">
        <v>135</v>
      </c>
      <c r="L103" s="6" t="s">
        <v>136</v>
      </c>
      <c r="O103" s="6" t="s">
        <v>137</v>
      </c>
      <c r="P103" s="6" t="s">
        <v>138</v>
      </c>
      <c r="R103" s="6" t="s">
        <v>158</v>
      </c>
      <c r="S103" s="63" t="s">
        <v>204</v>
      </c>
      <c r="T103" s="63" t="s">
        <v>141</v>
      </c>
      <c r="U103" s="63" t="s">
        <v>142</v>
      </c>
      <c r="V103" s="63" t="s">
        <v>143</v>
      </c>
      <c r="X103">
        <v>1</v>
      </c>
      <c r="Y103" t="s">
        <v>144</v>
      </c>
      <c r="Z103" s="77" t="s">
        <v>205</v>
      </c>
      <c r="AA103">
        <v>327215</v>
      </c>
      <c r="AB103" t="e">
        <v>#N/A</v>
      </c>
    </row>
    <row r="104" spans="2:28" ht="12.75">
      <c r="B104" s="31">
        <v>98</v>
      </c>
      <c r="C104" s="6" t="s">
        <v>318</v>
      </c>
      <c r="D104" s="6" t="s">
        <v>192</v>
      </c>
      <c r="F104" s="6">
        <v>101166</v>
      </c>
      <c r="G104" s="6" t="s">
        <v>148</v>
      </c>
      <c r="H104" s="6" t="s">
        <v>149</v>
      </c>
      <c r="I104" s="6" t="s">
        <v>150</v>
      </c>
      <c r="J104" s="6" t="s">
        <v>151</v>
      </c>
      <c r="K104" s="6" t="s">
        <v>152</v>
      </c>
      <c r="L104" s="6" t="s">
        <v>153</v>
      </c>
      <c r="O104" s="6" t="s">
        <v>137</v>
      </c>
      <c r="P104" s="6" t="s">
        <v>138</v>
      </c>
      <c r="R104" s="6" t="s">
        <v>139</v>
      </c>
      <c r="S104" s="63" t="s">
        <v>140</v>
      </c>
      <c r="T104" s="63" t="s">
        <v>141</v>
      </c>
      <c r="U104" s="63" t="s">
        <v>142</v>
      </c>
      <c r="V104" s="63" t="s">
        <v>143</v>
      </c>
      <c r="X104">
        <v>1</v>
      </c>
      <c r="Y104" t="s">
        <v>144</v>
      </c>
      <c r="Z104" s="77" t="s">
        <v>145</v>
      </c>
      <c r="AA104">
        <v>326792</v>
      </c>
      <c r="AB104" t="e">
        <v>#N/A</v>
      </c>
    </row>
    <row r="105" spans="2:28" ht="12.75">
      <c r="B105" s="31">
        <v>99</v>
      </c>
      <c r="C105" s="6" t="s">
        <v>319</v>
      </c>
      <c r="D105" s="6" t="s">
        <v>320</v>
      </c>
      <c r="F105" s="6">
        <v>101273</v>
      </c>
      <c r="G105" s="6" t="s">
        <v>148</v>
      </c>
      <c r="H105" s="6" t="s">
        <v>149</v>
      </c>
      <c r="I105" s="6" t="s">
        <v>150</v>
      </c>
      <c r="J105" s="6" t="s">
        <v>151</v>
      </c>
      <c r="K105" s="6" t="s">
        <v>135</v>
      </c>
      <c r="L105" s="6" t="s">
        <v>136</v>
      </c>
      <c r="O105" s="6" t="s">
        <v>137</v>
      </c>
      <c r="P105" s="6" t="s">
        <v>138</v>
      </c>
      <c r="S105" s="63" t="s">
        <v>122</v>
      </c>
      <c r="T105" s="63" t="s">
        <v>122</v>
      </c>
      <c r="U105" s="63" t="s">
        <v>122</v>
      </c>
      <c r="V105" s="63" t="s">
        <v>122</v>
      </c>
      <c r="X105">
        <v>0</v>
      </c>
      <c r="Y105" t="s">
        <v>229</v>
      </c>
      <c r="Z105" s="77" t="s">
        <v>122</v>
      </c>
      <c r="AA105">
        <v>326870</v>
      </c>
      <c r="AB105" t="e">
        <v>#N/A</v>
      </c>
    </row>
    <row r="106" spans="2:28" ht="12.75">
      <c r="B106" s="31">
        <v>100</v>
      </c>
      <c r="C106" s="6" t="s">
        <v>321</v>
      </c>
      <c r="D106" s="6" t="s">
        <v>322</v>
      </c>
      <c r="F106" s="6">
        <v>101478</v>
      </c>
      <c r="G106" s="6" t="s">
        <v>131</v>
      </c>
      <c r="H106" s="6" t="s">
        <v>132</v>
      </c>
      <c r="I106" s="6" t="s">
        <v>133</v>
      </c>
      <c r="J106" s="6" t="s">
        <v>134</v>
      </c>
      <c r="K106" s="6" t="s">
        <v>152</v>
      </c>
      <c r="L106" s="6" t="s">
        <v>153</v>
      </c>
      <c r="O106" s="6" t="s">
        <v>137</v>
      </c>
      <c r="P106" s="6" t="s">
        <v>138</v>
      </c>
      <c r="R106" s="6" t="s">
        <v>161</v>
      </c>
      <c r="S106" s="63" t="s">
        <v>145</v>
      </c>
      <c r="T106" s="63" t="s">
        <v>141</v>
      </c>
      <c r="U106" s="63" t="s">
        <v>142</v>
      </c>
      <c r="V106" s="63" t="s">
        <v>143</v>
      </c>
      <c r="X106">
        <v>1</v>
      </c>
      <c r="Y106" t="s">
        <v>144</v>
      </c>
      <c r="Z106" s="77" t="s">
        <v>145</v>
      </c>
      <c r="AA106">
        <v>327233</v>
      </c>
      <c r="AB106" t="e">
        <v>#N/A</v>
      </c>
    </row>
    <row r="107" spans="2:28" ht="12.75">
      <c r="B107" s="31">
        <v>101</v>
      </c>
      <c r="C107" s="6" t="s">
        <v>323</v>
      </c>
      <c r="D107" s="6" t="s">
        <v>292</v>
      </c>
      <c r="F107" s="6">
        <v>101290</v>
      </c>
      <c r="G107" s="6" t="s">
        <v>131</v>
      </c>
      <c r="H107" s="6" t="s">
        <v>132</v>
      </c>
      <c r="I107" s="6" t="s">
        <v>133</v>
      </c>
      <c r="J107" s="6" t="s">
        <v>134</v>
      </c>
      <c r="K107" s="6" t="s">
        <v>135</v>
      </c>
      <c r="L107" s="6" t="s">
        <v>136</v>
      </c>
      <c r="O107" s="6" t="s">
        <v>137</v>
      </c>
      <c r="P107" s="6" t="s">
        <v>138</v>
      </c>
      <c r="R107" s="6" t="s">
        <v>158</v>
      </c>
      <c r="S107" s="63" t="s">
        <v>204</v>
      </c>
      <c r="T107" s="63" t="s">
        <v>141</v>
      </c>
      <c r="U107" s="63" t="s">
        <v>142</v>
      </c>
      <c r="V107" s="63" t="s">
        <v>143</v>
      </c>
      <c r="X107">
        <v>1</v>
      </c>
      <c r="Y107" t="s">
        <v>144</v>
      </c>
      <c r="Z107" s="77" t="s">
        <v>205</v>
      </c>
      <c r="AA107">
        <v>327122</v>
      </c>
      <c r="AB107" t="e">
        <v>#N/A</v>
      </c>
    </row>
    <row r="108" spans="2:28" ht="12.75">
      <c r="B108" s="31">
        <v>102</v>
      </c>
      <c r="C108" s="6" t="s">
        <v>324</v>
      </c>
      <c r="D108" s="6" t="s">
        <v>231</v>
      </c>
      <c r="F108" s="6">
        <v>101539</v>
      </c>
      <c r="G108" s="6" t="s">
        <v>131</v>
      </c>
      <c r="H108" s="6" t="s">
        <v>132</v>
      </c>
      <c r="I108" s="6" t="s">
        <v>133</v>
      </c>
      <c r="J108" s="6" t="s">
        <v>134</v>
      </c>
      <c r="K108" s="6" t="s">
        <v>152</v>
      </c>
      <c r="L108" s="6" t="s">
        <v>153</v>
      </c>
      <c r="O108" s="6" t="s">
        <v>137</v>
      </c>
      <c r="P108" s="6" t="s">
        <v>138</v>
      </c>
      <c r="R108" s="6" t="s">
        <v>139</v>
      </c>
      <c r="S108" s="63" t="s">
        <v>204</v>
      </c>
      <c r="T108" s="63" t="s">
        <v>141</v>
      </c>
      <c r="U108" s="63" t="s">
        <v>142</v>
      </c>
      <c r="V108" s="63" t="s">
        <v>143</v>
      </c>
      <c r="X108">
        <v>1</v>
      </c>
      <c r="Y108" t="s">
        <v>144</v>
      </c>
      <c r="Z108" s="77" t="s">
        <v>205</v>
      </c>
      <c r="AA108">
        <v>327296</v>
      </c>
      <c r="AB108" t="e">
        <v>#N/A</v>
      </c>
    </row>
    <row r="109" spans="2:28" ht="12.75">
      <c r="B109" s="31">
        <v>103</v>
      </c>
      <c r="C109" s="6" t="s">
        <v>325</v>
      </c>
      <c r="D109" s="6" t="s">
        <v>326</v>
      </c>
      <c r="F109" s="6">
        <v>101506</v>
      </c>
      <c r="G109" s="6" t="s">
        <v>148</v>
      </c>
      <c r="H109" s="6" t="s">
        <v>149</v>
      </c>
      <c r="I109" s="6" t="s">
        <v>150</v>
      </c>
      <c r="J109" s="6" t="s">
        <v>151</v>
      </c>
      <c r="K109" s="6" t="s">
        <v>152</v>
      </c>
      <c r="L109" s="6" t="s">
        <v>153</v>
      </c>
      <c r="O109" s="6" t="s">
        <v>137</v>
      </c>
      <c r="P109" s="6" t="s">
        <v>138</v>
      </c>
      <c r="R109" s="6" t="s">
        <v>139</v>
      </c>
      <c r="S109" s="63" t="s">
        <v>145</v>
      </c>
      <c r="T109" s="63" t="s">
        <v>141</v>
      </c>
      <c r="U109" s="63" t="s">
        <v>142</v>
      </c>
      <c r="V109" s="63" t="s">
        <v>143</v>
      </c>
      <c r="X109">
        <v>1</v>
      </c>
      <c r="Y109" t="s">
        <v>144</v>
      </c>
      <c r="Z109" s="77" t="s">
        <v>145</v>
      </c>
      <c r="AA109">
        <v>327008</v>
      </c>
      <c r="AB109" t="e">
        <v>#N/A</v>
      </c>
    </row>
    <row r="110" spans="2:28" ht="12.75">
      <c r="B110" s="31">
        <v>104</v>
      </c>
      <c r="C110" s="6" t="s">
        <v>327</v>
      </c>
      <c r="D110" s="6" t="s">
        <v>315</v>
      </c>
      <c r="F110" s="6">
        <v>101270</v>
      </c>
      <c r="G110" s="6" t="s">
        <v>148</v>
      </c>
      <c r="H110" s="6" t="s">
        <v>149</v>
      </c>
      <c r="I110" s="6" t="s">
        <v>150</v>
      </c>
      <c r="J110" s="6" t="s">
        <v>151</v>
      </c>
      <c r="K110" s="6" t="s">
        <v>152</v>
      </c>
      <c r="L110" s="6" t="s">
        <v>153</v>
      </c>
      <c r="O110" s="6" t="s">
        <v>137</v>
      </c>
      <c r="P110" s="6" t="s">
        <v>138</v>
      </c>
      <c r="R110" s="6" t="s">
        <v>139</v>
      </c>
      <c r="S110" s="63" t="s">
        <v>155</v>
      </c>
      <c r="T110" s="63" t="s">
        <v>141</v>
      </c>
      <c r="U110" s="63" t="s">
        <v>142</v>
      </c>
      <c r="V110" s="63" t="s">
        <v>143</v>
      </c>
      <c r="X110">
        <v>1</v>
      </c>
      <c r="Y110" t="s">
        <v>144</v>
      </c>
      <c r="Z110" s="77" t="s">
        <v>155</v>
      </c>
      <c r="AA110">
        <v>326864</v>
      </c>
      <c r="AB110" t="e">
        <v>#N/A</v>
      </c>
    </row>
    <row r="111" spans="2:28" ht="12.75">
      <c r="B111" s="31">
        <v>105</v>
      </c>
      <c r="C111" s="6" t="s">
        <v>328</v>
      </c>
      <c r="D111" s="6" t="s">
        <v>307</v>
      </c>
      <c r="F111" s="6">
        <v>101190</v>
      </c>
      <c r="G111" s="6" t="s">
        <v>131</v>
      </c>
      <c r="H111" s="6" t="s">
        <v>132</v>
      </c>
      <c r="I111" s="6" t="s">
        <v>133</v>
      </c>
      <c r="J111" s="6" t="s">
        <v>134</v>
      </c>
      <c r="K111" s="6" t="s">
        <v>152</v>
      </c>
      <c r="L111" s="6" t="s">
        <v>153</v>
      </c>
      <c r="O111" s="6" t="s">
        <v>137</v>
      </c>
      <c r="P111" s="6" t="s">
        <v>138</v>
      </c>
      <c r="R111" s="6" t="s">
        <v>139</v>
      </c>
      <c r="S111" s="63" t="s">
        <v>145</v>
      </c>
      <c r="T111" s="63" t="s">
        <v>141</v>
      </c>
      <c r="U111" s="63" t="s">
        <v>142</v>
      </c>
      <c r="V111" s="63" t="s">
        <v>143</v>
      </c>
      <c r="X111">
        <v>1</v>
      </c>
      <c r="Y111" t="s">
        <v>144</v>
      </c>
      <c r="Z111" s="77" t="s">
        <v>145</v>
      </c>
      <c r="AA111">
        <v>327086</v>
      </c>
      <c r="AB111" t="e">
        <v>#N/A</v>
      </c>
    </row>
    <row r="112" spans="2:28" ht="12.75">
      <c r="B112" s="31">
        <v>106</v>
      </c>
      <c r="C112" s="6" t="s">
        <v>329</v>
      </c>
      <c r="D112" s="6" t="s">
        <v>330</v>
      </c>
      <c r="F112" s="6">
        <v>101210</v>
      </c>
      <c r="G112" s="6" t="s">
        <v>131</v>
      </c>
      <c r="H112" s="6" t="s">
        <v>132</v>
      </c>
      <c r="I112" s="6" t="s">
        <v>133</v>
      </c>
      <c r="J112" s="6" t="s">
        <v>134</v>
      </c>
      <c r="K112" s="6" t="s">
        <v>152</v>
      </c>
      <c r="L112" s="6" t="s">
        <v>153</v>
      </c>
      <c r="O112" s="6" t="s">
        <v>137</v>
      </c>
      <c r="P112" s="6" t="s">
        <v>138</v>
      </c>
      <c r="R112" s="6" t="s">
        <v>139</v>
      </c>
      <c r="S112" s="63" t="s">
        <v>145</v>
      </c>
      <c r="T112" s="63" t="s">
        <v>141</v>
      </c>
      <c r="U112" s="63" t="s">
        <v>142</v>
      </c>
      <c r="V112" s="63" t="s">
        <v>143</v>
      </c>
      <c r="X112">
        <v>1</v>
      </c>
      <c r="Y112" t="s">
        <v>144</v>
      </c>
      <c r="Z112" s="77" t="s">
        <v>145</v>
      </c>
      <c r="AA112">
        <v>327095</v>
      </c>
      <c r="AB112" t="e">
        <v>#N/A</v>
      </c>
    </row>
    <row r="113" spans="2:28" ht="12.75">
      <c r="B113" s="31">
        <v>107</v>
      </c>
      <c r="C113" s="6" t="s">
        <v>331</v>
      </c>
      <c r="D113" s="6" t="s">
        <v>272</v>
      </c>
      <c r="F113" s="6">
        <v>100650</v>
      </c>
      <c r="G113" s="6" t="s">
        <v>148</v>
      </c>
      <c r="H113" s="6" t="s">
        <v>149</v>
      </c>
      <c r="I113" s="6" t="s">
        <v>150</v>
      </c>
      <c r="J113" s="6" t="s">
        <v>151</v>
      </c>
      <c r="K113" s="6" t="s">
        <v>152</v>
      </c>
      <c r="L113" s="6" t="s">
        <v>153</v>
      </c>
      <c r="O113" s="6" t="s">
        <v>137</v>
      </c>
      <c r="P113" s="6" t="s">
        <v>138</v>
      </c>
      <c r="R113" s="6" t="s">
        <v>158</v>
      </c>
      <c r="S113" s="63" t="s">
        <v>225</v>
      </c>
      <c r="T113" s="63" t="s">
        <v>141</v>
      </c>
      <c r="U113" s="63" t="s">
        <v>142</v>
      </c>
      <c r="V113" s="63" t="s">
        <v>143</v>
      </c>
      <c r="X113">
        <v>1</v>
      </c>
      <c r="Y113" t="s">
        <v>144</v>
      </c>
      <c r="Z113" s="77" t="s">
        <v>225</v>
      </c>
      <c r="AA113">
        <v>326760</v>
      </c>
      <c r="AB113" t="e">
        <v>#N/A</v>
      </c>
    </row>
    <row r="114" spans="2:28" ht="12.75">
      <c r="B114" s="31">
        <v>108</v>
      </c>
      <c r="C114" s="6" t="s">
        <v>332</v>
      </c>
      <c r="D114" s="6" t="s">
        <v>277</v>
      </c>
      <c r="F114" s="6">
        <v>101167</v>
      </c>
      <c r="G114" s="6" t="s">
        <v>148</v>
      </c>
      <c r="H114" s="6" t="s">
        <v>149</v>
      </c>
      <c r="I114" s="6" t="s">
        <v>150</v>
      </c>
      <c r="J114" s="6" t="s">
        <v>151</v>
      </c>
      <c r="K114" s="6" t="s">
        <v>152</v>
      </c>
      <c r="L114" s="6" t="s">
        <v>153</v>
      </c>
      <c r="O114" s="6" t="s">
        <v>137</v>
      </c>
      <c r="P114" s="6" t="s">
        <v>138</v>
      </c>
      <c r="R114" s="6" t="s">
        <v>158</v>
      </c>
      <c r="S114" s="63" t="s">
        <v>204</v>
      </c>
      <c r="T114" s="63" t="s">
        <v>141</v>
      </c>
      <c r="U114" s="63" t="s">
        <v>142</v>
      </c>
      <c r="V114" s="63" t="s">
        <v>143</v>
      </c>
      <c r="X114">
        <v>1</v>
      </c>
      <c r="Y114" t="s">
        <v>144</v>
      </c>
      <c r="Z114" s="77" t="s">
        <v>205</v>
      </c>
      <c r="AA114">
        <v>326795</v>
      </c>
      <c r="AB114" t="e">
        <v>#N/A</v>
      </c>
    </row>
    <row r="115" spans="2:28" ht="12.75">
      <c r="B115" s="31">
        <v>109</v>
      </c>
      <c r="C115" s="6" t="s">
        <v>333</v>
      </c>
      <c r="D115" s="6" t="s">
        <v>334</v>
      </c>
      <c r="F115" s="6">
        <v>101481</v>
      </c>
      <c r="G115" s="6" t="s">
        <v>148</v>
      </c>
      <c r="H115" s="6" t="s">
        <v>149</v>
      </c>
      <c r="I115" s="6" t="s">
        <v>150</v>
      </c>
      <c r="J115" s="6" t="s">
        <v>151</v>
      </c>
      <c r="K115" s="6" t="s">
        <v>152</v>
      </c>
      <c r="L115" s="6" t="s">
        <v>153</v>
      </c>
      <c r="O115" s="6" t="s">
        <v>137</v>
      </c>
      <c r="P115" s="6" t="s">
        <v>138</v>
      </c>
      <c r="R115" s="6" t="s">
        <v>139</v>
      </c>
      <c r="S115" s="63" t="s">
        <v>155</v>
      </c>
      <c r="T115" s="63" t="s">
        <v>141</v>
      </c>
      <c r="U115" s="63" t="s">
        <v>142</v>
      </c>
      <c r="V115" s="63" t="s">
        <v>143</v>
      </c>
      <c r="X115">
        <v>1</v>
      </c>
      <c r="Y115" t="s">
        <v>144</v>
      </c>
      <c r="Z115" s="77" t="s">
        <v>155</v>
      </c>
      <c r="AA115">
        <v>326993</v>
      </c>
      <c r="AB115" t="e">
        <v>#N/A</v>
      </c>
    </row>
    <row r="116" spans="2:28" ht="12.75">
      <c r="B116" s="31">
        <v>110</v>
      </c>
      <c r="C116" s="6" t="s">
        <v>335</v>
      </c>
      <c r="D116" s="6" t="s">
        <v>336</v>
      </c>
      <c r="F116" s="6">
        <v>101302</v>
      </c>
      <c r="G116" s="6" t="s">
        <v>148</v>
      </c>
      <c r="H116" s="6" t="s">
        <v>149</v>
      </c>
      <c r="I116" s="6" t="s">
        <v>150</v>
      </c>
      <c r="J116" s="6" t="s">
        <v>151</v>
      </c>
      <c r="K116" s="6" t="s">
        <v>152</v>
      </c>
      <c r="L116" s="6" t="s">
        <v>153</v>
      </c>
      <c r="O116" s="6" t="s">
        <v>137</v>
      </c>
      <c r="P116" s="6" t="s">
        <v>138</v>
      </c>
      <c r="R116" s="6" t="s">
        <v>161</v>
      </c>
      <c r="S116" s="63" t="s">
        <v>204</v>
      </c>
      <c r="T116" s="63" t="s">
        <v>141</v>
      </c>
      <c r="U116" s="63" t="s">
        <v>142</v>
      </c>
      <c r="V116" s="63" t="s">
        <v>143</v>
      </c>
      <c r="X116">
        <v>1</v>
      </c>
      <c r="Y116" t="s">
        <v>144</v>
      </c>
      <c r="Z116" s="77" t="s">
        <v>205</v>
      </c>
      <c r="AA116">
        <v>326897</v>
      </c>
      <c r="AB116" t="e">
        <v>#N/A</v>
      </c>
    </row>
    <row r="117" spans="2:28" ht="12.75">
      <c r="B117" s="31">
        <v>111</v>
      </c>
      <c r="C117" s="6" t="s">
        <v>337</v>
      </c>
      <c r="D117" s="6" t="s">
        <v>246</v>
      </c>
      <c r="F117" s="6">
        <v>101456</v>
      </c>
      <c r="G117" s="6" t="s">
        <v>148</v>
      </c>
      <c r="H117" s="6" t="s">
        <v>149</v>
      </c>
      <c r="I117" s="6" t="s">
        <v>150</v>
      </c>
      <c r="J117" s="6" t="s">
        <v>151</v>
      </c>
      <c r="K117" s="6" t="s">
        <v>152</v>
      </c>
      <c r="L117" s="6" t="s">
        <v>153</v>
      </c>
      <c r="O117" s="6" t="s">
        <v>137</v>
      </c>
      <c r="P117" s="6" t="s">
        <v>138</v>
      </c>
      <c r="R117" s="6" t="s">
        <v>139</v>
      </c>
      <c r="S117" s="63" t="s">
        <v>140</v>
      </c>
      <c r="T117" s="63" t="s">
        <v>141</v>
      </c>
      <c r="U117" s="63" t="s">
        <v>142</v>
      </c>
      <c r="V117" s="63" t="s">
        <v>143</v>
      </c>
      <c r="X117">
        <v>1</v>
      </c>
      <c r="Y117" t="s">
        <v>144</v>
      </c>
      <c r="Z117" s="77" t="s">
        <v>140</v>
      </c>
      <c r="AA117">
        <v>326978</v>
      </c>
      <c r="AB117" t="e">
        <v>#N/A</v>
      </c>
    </row>
    <row r="118" spans="2:28" ht="12.75">
      <c r="B118" s="31">
        <v>112</v>
      </c>
      <c r="C118" s="6" t="s">
        <v>338</v>
      </c>
      <c r="D118" s="6" t="s">
        <v>322</v>
      </c>
      <c r="F118" s="6">
        <v>101352</v>
      </c>
      <c r="G118" s="6" t="s">
        <v>131</v>
      </c>
      <c r="H118" s="6" t="s">
        <v>132</v>
      </c>
      <c r="I118" s="6" t="s">
        <v>133</v>
      </c>
      <c r="J118" s="6" t="s">
        <v>134</v>
      </c>
      <c r="K118" s="6" t="s">
        <v>152</v>
      </c>
      <c r="L118" s="6" t="s">
        <v>153</v>
      </c>
      <c r="O118" s="6" t="s">
        <v>137</v>
      </c>
      <c r="P118" s="6" t="s">
        <v>138</v>
      </c>
      <c r="R118" s="6" t="s">
        <v>158</v>
      </c>
      <c r="S118" s="63" t="s">
        <v>204</v>
      </c>
      <c r="T118" s="63" t="s">
        <v>141</v>
      </c>
      <c r="U118" s="63" t="s">
        <v>142</v>
      </c>
      <c r="V118" s="63" t="s">
        <v>143</v>
      </c>
      <c r="X118">
        <v>1</v>
      </c>
      <c r="Y118" t="s">
        <v>144</v>
      </c>
      <c r="Z118" s="77" t="s">
        <v>205</v>
      </c>
      <c r="AA118">
        <v>327158</v>
      </c>
      <c r="AB118" t="e">
        <v>#N/A</v>
      </c>
    </row>
    <row r="119" spans="2:28" ht="12.75">
      <c r="B119" s="31">
        <v>113</v>
      </c>
      <c r="C119" s="6" t="s">
        <v>339</v>
      </c>
      <c r="D119" s="6" t="s">
        <v>171</v>
      </c>
      <c r="F119" s="6">
        <v>101179</v>
      </c>
      <c r="G119" s="6" t="s">
        <v>131</v>
      </c>
      <c r="H119" s="6" t="s">
        <v>132</v>
      </c>
      <c r="I119" s="6" t="s">
        <v>133</v>
      </c>
      <c r="J119" s="6" t="s">
        <v>134</v>
      </c>
      <c r="K119" s="6" t="s">
        <v>152</v>
      </c>
      <c r="L119" s="6" t="s">
        <v>153</v>
      </c>
      <c r="O119" s="6" t="s">
        <v>137</v>
      </c>
      <c r="P119" s="6" t="s">
        <v>138</v>
      </c>
      <c r="R119" s="6" t="s">
        <v>178</v>
      </c>
      <c r="S119" s="63" t="s">
        <v>204</v>
      </c>
      <c r="T119" s="63" t="s">
        <v>141</v>
      </c>
      <c r="U119" s="63" t="s">
        <v>142</v>
      </c>
      <c r="V119" s="63" t="s">
        <v>143</v>
      </c>
      <c r="X119">
        <v>1</v>
      </c>
      <c r="Y119" t="s">
        <v>144</v>
      </c>
      <c r="Z119" s="77" t="s">
        <v>205</v>
      </c>
      <c r="AA119">
        <v>327083</v>
      </c>
      <c r="AB119" t="e">
        <v>#N/A</v>
      </c>
    </row>
    <row r="120" spans="2:28" ht="12.75">
      <c r="B120" s="31">
        <v>114</v>
      </c>
      <c r="C120" s="6" t="s">
        <v>340</v>
      </c>
      <c r="D120" s="6" t="s">
        <v>269</v>
      </c>
      <c r="F120" s="6">
        <v>101355</v>
      </c>
      <c r="G120" s="6" t="s">
        <v>148</v>
      </c>
      <c r="H120" s="6" t="s">
        <v>149</v>
      </c>
      <c r="I120" s="6" t="s">
        <v>150</v>
      </c>
      <c r="J120" s="6" t="s">
        <v>151</v>
      </c>
      <c r="K120" s="6" t="s">
        <v>152</v>
      </c>
      <c r="L120" s="6" t="s">
        <v>153</v>
      </c>
      <c r="O120" s="6" t="s">
        <v>137</v>
      </c>
      <c r="P120" s="6" t="s">
        <v>138</v>
      </c>
      <c r="R120" s="6" t="s">
        <v>158</v>
      </c>
      <c r="S120" s="63" t="s">
        <v>179</v>
      </c>
      <c r="T120" s="63" t="s">
        <v>141</v>
      </c>
      <c r="U120" s="63" t="s">
        <v>142</v>
      </c>
      <c r="V120" s="63" t="s">
        <v>143</v>
      </c>
      <c r="X120">
        <v>2</v>
      </c>
      <c r="Y120" t="s">
        <v>144</v>
      </c>
      <c r="Z120" s="77" t="s">
        <v>197</v>
      </c>
      <c r="AA120">
        <v>326948</v>
      </c>
      <c r="AB120" t="e">
        <v>#N/A</v>
      </c>
    </row>
    <row r="121" spans="2:28" ht="12.75">
      <c r="B121" s="31">
        <v>115</v>
      </c>
      <c r="C121" s="6" t="s">
        <v>341</v>
      </c>
      <c r="D121" s="6" t="s">
        <v>342</v>
      </c>
      <c r="F121" s="6">
        <v>101485</v>
      </c>
      <c r="G121" s="6" t="s">
        <v>131</v>
      </c>
      <c r="H121" s="6" t="s">
        <v>132</v>
      </c>
      <c r="I121" s="6" t="s">
        <v>133</v>
      </c>
      <c r="J121" s="6" t="s">
        <v>134</v>
      </c>
      <c r="K121" s="6" t="s">
        <v>135</v>
      </c>
      <c r="L121" s="6" t="s">
        <v>136</v>
      </c>
      <c r="O121" s="6" t="s">
        <v>137</v>
      </c>
      <c r="P121" s="6" t="s">
        <v>138</v>
      </c>
      <c r="R121" s="6" t="s">
        <v>161</v>
      </c>
      <c r="S121" s="63" t="s">
        <v>204</v>
      </c>
      <c r="T121" s="63" t="s">
        <v>141</v>
      </c>
      <c r="U121" s="63" t="s">
        <v>142</v>
      </c>
      <c r="V121" s="63" t="s">
        <v>143</v>
      </c>
      <c r="X121">
        <v>1</v>
      </c>
      <c r="Y121" t="s">
        <v>144</v>
      </c>
      <c r="Z121" s="77" t="s">
        <v>205</v>
      </c>
      <c r="AA121">
        <v>327242</v>
      </c>
      <c r="AB121" t="e">
        <v>#N/A</v>
      </c>
    </row>
    <row r="122" spans="2:28" ht="12.75">
      <c r="B122" s="31">
        <v>116</v>
      </c>
      <c r="C122" s="6" t="s">
        <v>343</v>
      </c>
      <c r="D122" s="6" t="s">
        <v>344</v>
      </c>
      <c r="F122" s="6">
        <v>101882</v>
      </c>
      <c r="G122" s="6" t="s">
        <v>148</v>
      </c>
      <c r="H122" s="6" t="s">
        <v>149</v>
      </c>
      <c r="I122" s="6" t="s">
        <v>150</v>
      </c>
      <c r="J122" s="6" t="s">
        <v>151</v>
      </c>
      <c r="K122" s="6" t="s">
        <v>152</v>
      </c>
      <c r="L122" s="6" t="s">
        <v>153</v>
      </c>
      <c r="O122" s="6" t="s">
        <v>137</v>
      </c>
      <c r="P122" s="6" t="s">
        <v>138</v>
      </c>
      <c r="R122" s="6" t="s">
        <v>161</v>
      </c>
      <c r="S122" s="63" t="s">
        <v>140</v>
      </c>
      <c r="T122" s="63" t="s">
        <v>141</v>
      </c>
      <c r="U122" s="63" t="s">
        <v>142</v>
      </c>
      <c r="V122" s="63" t="s">
        <v>143</v>
      </c>
      <c r="X122">
        <v>1</v>
      </c>
      <c r="Y122" t="s">
        <v>144</v>
      </c>
      <c r="Z122" s="77" t="s">
        <v>140</v>
      </c>
      <c r="AA122">
        <v>327062</v>
      </c>
      <c r="AB122" t="e">
        <v>#N/A</v>
      </c>
    </row>
    <row r="123" spans="2:28" ht="12.75">
      <c r="B123" s="31">
        <v>117</v>
      </c>
      <c r="C123" s="6" t="s">
        <v>345</v>
      </c>
      <c r="D123" s="6" t="s">
        <v>346</v>
      </c>
      <c r="F123" s="6">
        <v>101561</v>
      </c>
      <c r="G123" s="6" t="s">
        <v>131</v>
      </c>
      <c r="H123" s="6" t="s">
        <v>132</v>
      </c>
      <c r="I123" s="6" t="s">
        <v>133</v>
      </c>
      <c r="J123" s="6" t="s">
        <v>134</v>
      </c>
      <c r="K123" s="6" t="s">
        <v>152</v>
      </c>
      <c r="L123" s="6" t="s">
        <v>153</v>
      </c>
      <c r="O123" s="6" t="s">
        <v>137</v>
      </c>
      <c r="P123" s="6" t="s">
        <v>138</v>
      </c>
      <c r="R123" s="6" t="s">
        <v>139</v>
      </c>
      <c r="S123" s="63" t="s">
        <v>155</v>
      </c>
      <c r="T123" s="63" t="s">
        <v>141</v>
      </c>
      <c r="U123" s="63" t="s">
        <v>142</v>
      </c>
      <c r="V123" s="63" t="s">
        <v>143</v>
      </c>
      <c r="X123">
        <v>1</v>
      </c>
      <c r="Y123" t="s">
        <v>144</v>
      </c>
      <c r="Z123" s="77" t="s">
        <v>155</v>
      </c>
      <c r="AA123">
        <v>327305</v>
      </c>
      <c r="AB123" t="e">
        <v>#N/A</v>
      </c>
    </row>
    <row r="124" spans="2:28" ht="12.75">
      <c r="B124" s="31">
        <v>118</v>
      </c>
      <c r="C124" s="6" t="s">
        <v>347</v>
      </c>
      <c r="D124" s="6" t="s">
        <v>142</v>
      </c>
      <c r="F124" s="6">
        <v>102006</v>
      </c>
      <c r="G124" s="6" t="s">
        <v>131</v>
      </c>
      <c r="H124" s="6" t="s">
        <v>132</v>
      </c>
      <c r="I124" s="6" t="s">
        <v>133</v>
      </c>
      <c r="J124" s="6" t="s">
        <v>134</v>
      </c>
      <c r="K124" s="6" t="s">
        <v>152</v>
      </c>
      <c r="L124" s="6" t="s">
        <v>153</v>
      </c>
      <c r="O124" s="6" t="s">
        <v>137</v>
      </c>
      <c r="P124" s="6" t="s">
        <v>138</v>
      </c>
      <c r="R124" s="6" t="s">
        <v>139</v>
      </c>
      <c r="S124" s="63" t="s">
        <v>204</v>
      </c>
      <c r="T124" s="63" t="s">
        <v>141</v>
      </c>
      <c r="U124" s="63" t="s">
        <v>142</v>
      </c>
      <c r="V124" s="63" t="s">
        <v>143</v>
      </c>
      <c r="X124">
        <v>1</v>
      </c>
      <c r="Y124" t="s">
        <v>144</v>
      </c>
      <c r="Z124" s="77" t="s">
        <v>205</v>
      </c>
      <c r="AA124">
        <v>327332</v>
      </c>
      <c r="AB124" t="e">
        <v>#N/A</v>
      </c>
    </row>
    <row r="125" spans="2:28" ht="12.75">
      <c r="B125" s="31">
        <v>119</v>
      </c>
      <c r="C125" s="6" t="s">
        <v>348</v>
      </c>
      <c r="D125" s="6" t="s">
        <v>269</v>
      </c>
      <c r="F125" s="6">
        <v>101404</v>
      </c>
      <c r="G125" s="6" t="s">
        <v>131</v>
      </c>
      <c r="H125" s="6" t="s">
        <v>132</v>
      </c>
      <c r="I125" s="6" t="s">
        <v>133</v>
      </c>
      <c r="J125" s="6" t="s">
        <v>134</v>
      </c>
      <c r="K125" s="6" t="s">
        <v>152</v>
      </c>
      <c r="L125" s="6" t="s">
        <v>153</v>
      </c>
      <c r="O125" s="6" t="s">
        <v>137</v>
      </c>
      <c r="P125" s="6" t="s">
        <v>138</v>
      </c>
      <c r="R125" s="6" t="s">
        <v>158</v>
      </c>
      <c r="S125" s="63" t="s">
        <v>179</v>
      </c>
      <c r="T125" s="63" t="s">
        <v>141</v>
      </c>
      <c r="U125" s="63" t="s">
        <v>142</v>
      </c>
      <c r="V125" s="63" t="s">
        <v>143</v>
      </c>
      <c r="X125">
        <v>1</v>
      </c>
      <c r="Y125" t="s">
        <v>144</v>
      </c>
      <c r="Z125" s="77" t="s">
        <v>179</v>
      </c>
      <c r="AA125">
        <v>327194</v>
      </c>
      <c r="AB125" t="e">
        <v>#N/A</v>
      </c>
    </row>
    <row r="126" spans="2:28" ht="12.75">
      <c r="B126" s="31">
        <v>120</v>
      </c>
      <c r="C126" s="6" t="s">
        <v>349</v>
      </c>
      <c r="D126" s="6" t="s">
        <v>350</v>
      </c>
      <c r="F126" s="6">
        <v>101403</v>
      </c>
      <c r="G126" s="6" t="s">
        <v>131</v>
      </c>
      <c r="H126" s="6" t="s">
        <v>132</v>
      </c>
      <c r="I126" s="6" t="s">
        <v>133</v>
      </c>
      <c r="J126" s="6" t="s">
        <v>134</v>
      </c>
      <c r="K126" s="6" t="s">
        <v>152</v>
      </c>
      <c r="L126" s="6" t="s">
        <v>153</v>
      </c>
      <c r="O126" s="6" t="s">
        <v>137</v>
      </c>
      <c r="P126" s="6" t="s">
        <v>138</v>
      </c>
      <c r="R126" s="6" t="s">
        <v>161</v>
      </c>
      <c r="S126" s="63" t="s">
        <v>140</v>
      </c>
      <c r="T126" s="63" t="s">
        <v>141</v>
      </c>
      <c r="U126" s="63" t="s">
        <v>142</v>
      </c>
      <c r="V126" s="63" t="s">
        <v>143</v>
      </c>
      <c r="X126">
        <v>1</v>
      </c>
      <c r="Y126" t="s">
        <v>144</v>
      </c>
      <c r="Z126" s="77" t="s">
        <v>145</v>
      </c>
      <c r="AA126">
        <v>327191</v>
      </c>
      <c r="AB126" t="e">
        <v>#N/A</v>
      </c>
    </row>
    <row r="127" spans="2:28" ht="12.75">
      <c r="B127" s="31">
        <v>121</v>
      </c>
      <c r="C127" s="6" t="s">
        <v>351</v>
      </c>
      <c r="D127" s="6" t="s">
        <v>186</v>
      </c>
      <c r="F127" s="6">
        <v>101537</v>
      </c>
      <c r="G127" s="6" t="s">
        <v>131</v>
      </c>
      <c r="H127" s="6" t="s">
        <v>132</v>
      </c>
      <c r="I127" s="6" t="s">
        <v>133</v>
      </c>
      <c r="J127" s="6" t="s">
        <v>134</v>
      </c>
      <c r="K127" s="6" t="s">
        <v>152</v>
      </c>
      <c r="L127" s="6" t="s">
        <v>153</v>
      </c>
      <c r="O127" s="6" t="s">
        <v>137</v>
      </c>
      <c r="P127" s="6" t="s">
        <v>138</v>
      </c>
      <c r="R127" s="6" t="s">
        <v>178</v>
      </c>
      <c r="S127" s="63" t="s">
        <v>204</v>
      </c>
      <c r="T127" s="63" t="s">
        <v>141</v>
      </c>
      <c r="U127" s="63" t="s">
        <v>142</v>
      </c>
      <c r="V127" s="63" t="s">
        <v>143</v>
      </c>
      <c r="X127">
        <v>1</v>
      </c>
      <c r="Y127" t="s">
        <v>144</v>
      </c>
      <c r="Z127" s="77" t="s">
        <v>205</v>
      </c>
      <c r="AA127">
        <v>327290</v>
      </c>
      <c r="AB127" t="e">
        <v>#N/A</v>
      </c>
    </row>
  </sheetData>
  <sheetProtection/>
  <mergeCells count="17">
    <mergeCell ref="AG2:AH2"/>
    <mergeCell ref="AG3:AG4"/>
    <mergeCell ref="AH3:AH4"/>
    <mergeCell ref="B2:P2"/>
    <mergeCell ref="O3:P3"/>
    <mergeCell ref="B3:B4"/>
    <mergeCell ref="M3:N3"/>
    <mergeCell ref="C3:C4"/>
    <mergeCell ref="D3:D4"/>
    <mergeCell ref="K3:L3"/>
    <mergeCell ref="E3:E4"/>
    <mergeCell ref="F3:F4"/>
    <mergeCell ref="G3:H3"/>
    <mergeCell ref="Q3:Z3"/>
    <mergeCell ref="Q4:R4"/>
    <mergeCell ref="I3:J3"/>
    <mergeCell ref="T4:W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B1:P138"/>
  <sheetViews>
    <sheetView showGridLines="0" showRowColHeaders="0" tabSelected="1" zoomScaleSheetLayoutView="100" zoomScalePageLayoutView="0" workbookViewId="0" topLeftCell="A1">
      <pane ySplit="1" topLeftCell="A2" activePane="bottomLeft" state="frozen"/>
      <selection pane="topLeft" activeCell="H23" sqref="H23"/>
      <selection pane="bottomLeft" activeCell="A1" sqref="A1"/>
    </sheetView>
  </sheetViews>
  <sheetFormatPr defaultColWidth="9.00390625" defaultRowHeight="12.75"/>
  <cols>
    <col min="1" max="1" width="2.75390625" style="2" customWidth="1"/>
    <col min="2" max="2" width="1.12109375" style="2" customWidth="1"/>
    <col min="3" max="3" width="4.75390625" style="2" customWidth="1"/>
    <col min="4" max="4" width="3.75390625" style="2" customWidth="1"/>
    <col min="5" max="5" width="4.75390625" style="2" customWidth="1"/>
    <col min="6" max="6" width="9.125" style="2" customWidth="1"/>
    <col min="7" max="7" width="3.375" style="2" customWidth="1"/>
    <col min="8" max="8" width="8.75390625" style="2" customWidth="1"/>
    <col min="9" max="9" width="12.00390625" style="2" customWidth="1"/>
    <col min="10" max="10" width="6.375" style="2" customWidth="1"/>
    <col min="11" max="11" width="3.00390625" style="2" customWidth="1"/>
    <col min="12" max="12" width="10.875" style="2" customWidth="1"/>
    <col min="13" max="13" width="11.375" style="2" customWidth="1"/>
    <col min="14" max="14" width="7.625" style="2" customWidth="1"/>
    <col min="15" max="15" width="4.875" style="2" customWidth="1"/>
    <col min="16" max="16" width="1.12109375" style="2" customWidth="1"/>
    <col min="17" max="16384" width="9.125" style="2" customWidth="1"/>
  </cols>
  <sheetData>
    <row r="1" spans="2:15" s="10" customFormat="1" ht="24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" customHeigh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28"/>
    </row>
    <row r="4" spans="2:16" ht="24" customHeight="1">
      <c r="B4" s="28"/>
      <c r="C4" s="181" t="s">
        <v>37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8"/>
    </row>
    <row r="5" spans="2:16" ht="12" customHeight="1">
      <c r="B5" s="28"/>
      <c r="C5" s="184" t="str">
        <f>Semestr&amp;" "&amp;ŠkolníRok</f>
        <v>Státnice 2009/2010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8"/>
    </row>
    <row r="6" spans="2:16" ht="6.7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</row>
    <row r="7" spans="2:16" ht="16.5" customHeight="1">
      <c r="B7" s="28"/>
      <c r="C7" s="182" t="s">
        <v>62</v>
      </c>
      <c r="D7" s="182"/>
      <c r="E7" s="182"/>
      <c r="F7" s="183" t="str">
        <f>ZkratkaPředmětu&amp;" - "&amp;NázevPředmětu&amp;" ("&amp;ZkratkaUkončení&amp;")"</f>
        <v>OBH - Obhajoba ()</v>
      </c>
      <c r="G7" s="183"/>
      <c r="H7" s="183"/>
      <c r="I7" s="183"/>
      <c r="J7" s="183"/>
      <c r="K7" s="183"/>
      <c r="L7" s="183"/>
      <c r="M7" s="183"/>
      <c r="N7" s="183"/>
      <c r="O7" s="183"/>
      <c r="P7" s="28"/>
    </row>
    <row r="8" spans="2:16" ht="8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</row>
    <row r="9" spans="2:16" ht="17.25" customHeight="1">
      <c r="B9" s="28"/>
      <c r="C9" s="182" t="s">
        <v>65</v>
      </c>
      <c r="D9" s="182"/>
      <c r="E9" s="182"/>
      <c r="F9" s="183">
        <f>Vyučující</f>
      </c>
      <c r="G9" s="183"/>
      <c r="H9" s="183"/>
      <c r="I9" s="183"/>
      <c r="J9" s="183"/>
      <c r="K9" s="183"/>
      <c r="L9" s="183"/>
      <c r="M9" s="183"/>
      <c r="N9" s="183"/>
      <c r="O9" s="88"/>
      <c r="P9" s="28"/>
    </row>
    <row r="10" spans="2:16" s="70" customFormat="1" ht="4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2:16" ht="17.25" customHeight="1">
      <c r="B11" s="28"/>
      <c r="C11" s="186" t="s">
        <v>66</v>
      </c>
      <c r="D11" s="186"/>
      <c r="E11" s="186"/>
      <c r="F11" s="180" t="str">
        <f>NázevHodnocení</f>
        <v>Zkouška</v>
      </c>
      <c r="G11" s="180"/>
      <c r="H11" s="180"/>
      <c r="I11" s="180"/>
      <c r="J11" s="180"/>
      <c r="K11" s="180"/>
      <c r="L11" s="179" t="s">
        <v>97</v>
      </c>
      <c r="M11" s="179"/>
      <c r="N11" s="179"/>
      <c r="O11" s="89">
        <f>MaxPočHodnocení</f>
        <v>2</v>
      </c>
      <c r="P11" s="28"/>
    </row>
    <row r="12" spans="2:16" ht="6.75" customHeight="1" thickBot="1">
      <c r="B12" s="2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8"/>
    </row>
    <row r="13" spans="2:16" ht="6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ht="11.25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9.5" customHeight="1" thickBot="1">
      <c r="B15" s="28"/>
      <c r="C15" s="93" t="s">
        <v>63</v>
      </c>
      <c r="D15" s="187" t="s">
        <v>0</v>
      </c>
      <c r="E15" s="188"/>
      <c r="F15" s="189"/>
      <c r="G15" s="187" t="s">
        <v>1</v>
      </c>
      <c r="H15" s="189"/>
      <c r="I15" s="93" t="s">
        <v>64</v>
      </c>
      <c r="J15" s="94" t="s">
        <v>103</v>
      </c>
      <c r="K15" s="93" t="s">
        <v>98</v>
      </c>
      <c r="L15" s="95" t="s">
        <v>38</v>
      </c>
      <c r="M15" s="96" t="s">
        <v>32</v>
      </c>
      <c r="N15" s="177" t="s">
        <v>55</v>
      </c>
      <c r="O15" s="178"/>
      <c r="P15" s="28"/>
    </row>
    <row r="16" spans="2:16" ht="20.25" customHeight="1" thickBot="1">
      <c r="B16" s="28"/>
      <c r="C16" s="106">
        <f>SEZNAM!B7</f>
        <v>1</v>
      </c>
      <c r="D16" s="174" t="str">
        <f>SEZNAM!C7</f>
        <v>Bártová</v>
      </c>
      <c r="E16" s="174"/>
      <c r="F16" s="174"/>
      <c r="G16" s="174" t="str">
        <f>SEZNAM!D7</f>
        <v>Lucie</v>
      </c>
      <c r="H16" s="174"/>
      <c r="I16" s="107">
        <f>SEZNAM!F7</f>
        <v>101482</v>
      </c>
      <c r="J16" s="107">
        <f>SEZNAM!M7</f>
        <v>0</v>
      </c>
      <c r="K16" s="108" t="str">
        <f>CONCATENATE(SEZNAM!X7,"")</f>
        <v>1</v>
      </c>
      <c r="L16" s="107" t="str">
        <f>IF(SEZNAM!Y7="ANO",SEZNAM!Q7&amp;IF(SEZNAM!Q7&lt;&gt;""," - ","")&amp;SEZNAM!R7,"")</f>
        <v>A</v>
      </c>
      <c r="M16" s="109" t="str">
        <f>IF(SEZNAM!Y7="ANO",CONCATENATE(SEZNAM!S7,""),"")</f>
        <v>4.6.2010</v>
      </c>
      <c r="N16" s="175" t="str">
        <f>IF(SEZNAM!Y7="ANO",SEZNAM!V7&amp;CHAR(10)&amp;SEZNAM!Z7,"")</f>
        <v>Slavková
5.6.2010</v>
      </c>
      <c r="O16" s="176"/>
      <c r="P16" s="28"/>
    </row>
    <row r="17" spans="2:16" ht="20.25" customHeight="1" thickBot="1">
      <c r="B17" s="28"/>
      <c r="C17" s="106">
        <f>SEZNAM!B8</f>
        <v>2</v>
      </c>
      <c r="D17" s="174" t="str">
        <f>SEZNAM!C8</f>
        <v>Batík</v>
      </c>
      <c r="E17" s="174"/>
      <c r="F17" s="174"/>
      <c r="G17" s="174" t="str">
        <f>SEZNAM!D8</f>
        <v>František</v>
      </c>
      <c r="H17" s="174"/>
      <c r="I17" s="107">
        <f>SEZNAM!F8</f>
        <v>101165</v>
      </c>
      <c r="J17" s="107">
        <f>SEZNAM!M8</f>
        <v>0</v>
      </c>
      <c r="K17" s="108" t="str">
        <f>CONCATENATE(SEZNAM!X8,"")</f>
        <v>1</v>
      </c>
      <c r="L17" s="107" t="str">
        <f>IF(SEZNAM!Y8="ANO",SEZNAM!Q8&amp;IF(SEZNAM!Q8&lt;&gt;""," - ","")&amp;SEZNAM!R8,"")</f>
        <v>D</v>
      </c>
      <c r="M17" s="109" t="str">
        <f>IF(SEZNAM!Y8="ANO",CONCATENATE(SEZNAM!S8,""),"")</f>
        <v>11.6.2010</v>
      </c>
      <c r="N17" s="175" t="str">
        <f>IF(SEZNAM!Y8="ANO",SEZNAM!V8&amp;CHAR(10)&amp;SEZNAM!Z8,"")</f>
        <v>Slavková
11.6.2010</v>
      </c>
      <c r="O17" s="176"/>
      <c r="P17" s="28"/>
    </row>
    <row r="18" spans="2:16" ht="20.25" customHeight="1" thickBot="1">
      <c r="B18" s="28"/>
      <c r="C18" s="106">
        <f>SEZNAM!B9</f>
        <v>3</v>
      </c>
      <c r="D18" s="174" t="str">
        <f>SEZNAM!C9</f>
        <v>Batíková</v>
      </c>
      <c r="E18" s="174"/>
      <c r="F18" s="174"/>
      <c r="G18" s="174" t="str">
        <f>SEZNAM!D9</f>
        <v>Renata</v>
      </c>
      <c r="H18" s="174"/>
      <c r="I18" s="107">
        <f>SEZNAM!F9</f>
        <v>101467</v>
      </c>
      <c r="J18" s="107">
        <f>SEZNAM!M9</f>
        <v>0</v>
      </c>
      <c r="K18" s="108" t="str">
        <f>CONCATENATE(SEZNAM!X9,"")</f>
        <v>1</v>
      </c>
      <c r="L18" s="107" t="str">
        <f>IF(SEZNAM!Y9="ANO",SEZNAM!Q9&amp;IF(SEZNAM!Q9&lt;&gt;""," - ","")&amp;SEZNAM!R9,"")</f>
        <v>C</v>
      </c>
      <c r="M18" s="109" t="str">
        <f>IF(SEZNAM!Y9="ANO",CONCATENATE(SEZNAM!S9,""),"")</f>
        <v>4.6.2010</v>
      </c>
      <c r="N18" s="175" t="str">
        <f>IF(SEZNAM!Y9="ANO",SEZNAM!V9&amp;CHAR(10)&amp;SEZNAM!Z9,"")</f>
        <v>Slavková
4.6.2010</v>
      </c>
      <c r="O18" s="176"/>
      <c r="P18" s="28"/>
    </row>
    <row r="19" spans="2:16" ht="20.25" customHeight="1" thickBot="1">
      <c r="B19" s="28"/>
      <c r="C19" s="106">
        <f>SEZNAM!B10</f>
        <v>4</v>
      </c>
      <c r="D19" s="174" t="str">
        <f>SEZNAM!C10</f>
        <v>Bauerová</v>
      </c>
      <c r="E19" s="174"/>
      <c r="F19" s="174"/>
      <c r="G19" s="174" t="str">
        <f>SEZNAM!D10</f>
        <v>Žaneta</v>
      </c>
      <c r="H19" s="174"/>
      <c r="I19" s="107">
        <f>SEZNAM!F10</f>
        <v>101298</v>
      </c>
      <c r="J19" s="107">
        <f>SEZNAM!M10</f>
        <v>0</v>
      </c>
      <c r="K19" s="108" t="str">
        <f>CONCATENATE(SEZNAM!X10,"")</f>
        <v>1</v>
      </c>
      <c r="L19" s="107" t="str">
        <f>IF(SEZNAM!Y10="ANO",SEZNAM!Q10&amp;IF(SEZNAM!Q10&lt;&gt;""," - ","")&amp;SEZNAM!R10,"")</f>
        <v>B</v>
      </c>
      <c r="M19" s="109" t="str">
        <f>IF(SEZNAM!Y10="ANO",CONCATENATE(SEZNAM!S10,""),"")</f>
        <v>4.6.2010</v>
      </c>
      <c r="N19" s="175" t="str">
        <f>IF(SEZNAM!Y10="ANO",SEZNAM!V10&amp;CHAR(10)&amp;SEZNAM!Z10,"")</f>
        <v>Slavková
5.6.2010</v>
      </c>
      <c r="O19" s="176"/>
      <c r="P19" s="28"/>
    </row>
    <row r="20" spans="2:16" ht="20.25" customHeight="1" thickBot="1">
      <c r="B20" s="28"/>
      <c r="C20" s="106">
        <f>SEZNAM!B11</f>
        <v>5</v>
      </c>
      <c r="D20" s="174" t="str">
        <f>SEZNAM!C11</f>
        <v>Bednaříková</v>
      </c>
      <c r="E20" s="174"/>
      <c r="F20" s="174"/>
      <c r="G20" s="174" t="str">
        <f>SEZNAM!D11</f>
        <v>Dagmar</v>
      </c>
      <c r="H20" s="174"/>
      <c r="I20" s="107">
        <f>SEZNAM!F11</f>
        <v>101448</v>
      </c>
      <c r="J20" s="107">
        <f>SEZNAM!M11</f>
        <v>0</v>
      </c>
      <c r="K20" s="108" t="str">
        <f>CONCATENATE(SEZNAM!X11,"")</f>
        <v>1</v>
      </c>
      <c r="L20" s="107" t="str">
        <f>IF(SEZNAM!Y11="ANO",SEZNAM!Q11&amp;IF(SEZNAM!Q11&lt;&gt;""," - ","")&amp;SEZNAM!R11,"")</f>
        <v>B</v>
      </c>
      <c r="M20" s="109" t="str">
        <f>IF(SEZNAM!Y11="ANO",CONCATENATE(SEZNAM!S11,""),"")</f>
        <v>4.6.2010</v>
      </c>
      <c r="N20" s="175" t="str">
        <f>IF(SEZNAM!Y11="ANO",SEZNAM!V11&amp;CHAR(10)&amp;SEZNAM!Z11,"")</f>
        <v>Slavková
4.6.2010</v>
      </c>
      <c r="O20" s="176"/>
      <c r="P20" s="28"/>
    </row>
    <row r="21" spans="2:16" ht="20.25" customHeight="1" thickBot="1">
      <c r="B21" s="28"/>
      <c r="C21" s="106">
        <f>SEZNAM!B12</f>
        <v>6</v>
      </c>
      <c r="D21" s="174" t="str">
        <f>SEZNAM!C12</f>
        <v>Bělecká</v>
      </c>
      <c r="E21" s="174"/>
      <c r="F21" s="174"/>
      <c r="G21" s="174" t="str">
        <f>SEZNAM!D12</f>
        <v>Soňa</v>
      </c>
      <c r="H21" s="174"/>
      <c r="I21" s="107">
        <f>SEZNAM!F12</f>
        <v>101486</v>
      </c>
      <c r="J21" s="107">
        <f>SEZNAM!M12</f>
        <v>0</v>
      </c>
      <c r="K21" s="108" t="str">
        <f>CONCATENATE(SEZNAM!X12,"")</f>
        <v>1</v>
      </c>
      <c r="L21" s="107" t="str">
        <f>IF(SEZNAM!Y12="ANO",SEZNAM!Q12&amp;IF(SEZNAM!Q12&lt;&gt;""," - ","")&amp;SEZNAM!R12,"")</f>
        <v>C</v>
      </c>
      <c r="M21" s="109" t="str">
        <f>IF(SEZNAM!Y12="ANO",CONCATENATE(SEZNAM!S12,""),"")</f>
        <v>11.6.2010</v>
      </c>
      <c r="N21" s="175" t="str">
        <f>IF(SEZNAM!Y12="ANO",SEZNAM!V12&amp;CHAR(10)&amp;SEZNAM!Z12,"")</f>
        <v>Slavková
11.6.2010</v>
      </c>
      <c r="O21" s="176"/>
      <c r="P21" s="28"/>
    </row>
    <row r="22" spans="2:16" ht="20.25" customHeight="1" thickBot="1">
      <c r="B22" s="28"/>
      <c r="C22" s="106">
        <f>SEZNAM!B13</f>
        <v>7</v>
      </c>
      <c r="D22" s="174" t="str">
        <f>SEZNAM!C13</f>
        <v>Bicek</v>
      </c>
      <c r="E22" s="174"/>
      <c r="F22" s="174"/>
      <c r="G22" s="174" t="str">
        <f>SEZNAM!D13</f>
        <v>Petr</v>
      </c>
      <c r="H22" s="174"/>
      <c r="I22" s="107">
        <f>SEZNAM!F13</f>
        <v>101471</v>
      </c>
      <c r="J22" s="107">
        <f>SEZNAM!M13</f>
        <v>0</v>
      </c>
      <c r="K22" s="108" t="str">
        <f>CONCATENATE(SEZNAM!X13,"")</f>
        <v>1</v>
      </c>
      <c r="L22" s="107" t="str">
        <f>IF(SEZNAM!Y13="ANO",SEZNAM!Q13&amp;IF(SEZNAM!Q13&lt;&gt;""," - ","")&amp;SEZNAM!R13,"")</f>
        <v>C</v>
      </c>
      <c r="M22" s="109" t="str">
        <f>IF(SEZNAM!Y13="ANO",CONCATENATE(SEZNAM!S13,""),"")</f>
        <v>11.6.2010</v>
      </c>
      <c r="N22" s="175" t="str">
        <f>IF(SEZNAM!Y13="ANO",SEZNAM!V13&amp;CHAR(10)&amp;SEZNAM!Z13,"")</f>
        <v>Slavková
11.6.2010</v>
      </c>
      <c r="O22" s="176"/>
      <c r="P22" s="28"/>
    </row>
    <row r="23" spans="2:16" ht="20.25" customHeight="1" thickBot="1">
      <c r="B23" s="28"/>
      <c r="C23" s="106">
        <f>SEZNAM!B14</f>
        <v>8</v>
      </c>
      <c r="D23" s="174" t="str">
        <f>SEZNAM!C14</f>
        <v>Bílá</v>
      </c>
      <c r="E23" s="174"/>
      <c r="F23" s="174"/>
      <c r="G23" s="174" t="str">
        <f>SEZNAM!D14</f>
        <v>Kamila</v>
      </c>
      <c r="H23" s="174"/>
      <c r="I23" s="107">
        <f>SEZNAM!F14</f>
        <v>101565</v>
      </c>
      <c r="J23" s="107">
        <f>SEZNAM!M14</f>
        <v>0</v>
      </c>
      <c r="K23" s="108" t="str">
        <f>CONCATENATE(SEZNAM!X14,"")</f>
        <v>1</v>
      </c>
      <c r="L23" s="107" t="str">
        <f>IF(SEZNAM!Y14="ANO",SEZNAM!Q14&amp;IF(SEZNAM!Q14&lt;&gt;""," - ","")&amp;SEZNAM!R14,"")</f>
        <v>C</v>
      </c>
      <c r="M23" s="109" t="str">
        <f>IF(SEZNAM!Y14="ANO",CONCATENATE(SEZNAM!S14,""),"")</f>
        <v>4.6.2010</v>
      </c>
      <c r="N23" s="175" t="str">
        <f>IF(SEZNAM!Y14="ANO",SEZNAM!V14&amp;CHAR(10)&amp;SEZNAM!Z14,"")</f>
        <v>Slavková
5.6.2010</v>
      </c>
      <c r="O23" s="176"/>
      <c r="P23" s="28"/>
    </row>
    <row r="24" spans="2:16" ht="20.25" customHeight="1" thickBot="1">
      <c r="B24" s="28"/>
      <c r="C24" s="106">
        <f>SEZNAM!B15</f>
        <v>9</v>
      </c>
      <c r="D24" s="174" t="str">
        <f>SEZNAM!C15</f>
        <v>Bínová</v>
      </c>
      <c r="E24" s="174"/>
      <c r="F24" s="174"/>
      <c r="G24" s="174" t="str">
        <f>SEZNAM!D15</f>
        <v>Dominika</v>
      </c>
      <c r="H24" s="174"/>
      <c r="I24" s="107">
        <f>SEZNAM!F15</f>
        <v>101160</v>
      </c>
      <c r="J24" s="107">
        <f>SEZNAM!M15</f>
        <v>0</v>
      </c>
      <c r="K24" s="108" t="str">
        <f>CONCATENATE(SEZNAM!X15,"")</f>
        <v>1</v>
      </c>
      <c r="L24" s="107" t="str">
        <f>IF(SEZNAM!Y15="ANO",SEZNAM!Q15&amp;IF(SEZNAM!Q15&lt;&gt;""," - ","")&amp;SEZNAM!R15,"")</f>
        <v>A</v>
      </c>
      <c r="M24" s="109" t="str">
        <f>IF(SEZNAM!Y15="ANO",CONCATENATE(SEZNAM!S15,""),"")</f>
        <v>4.6.2010</v>
      </c>
      <c r="N24" s="175" t="str">
        <f>IF(SEZNAM!Y15="ANO",SEZNAM!V15&amp;CHAR(10)&amp;SEZNAM!Z15,"")</f>
        <v>Slavková
4.6.2010</v>
      </c>
      <c r="O24" s="176"/>
      <c r="P24" s="28"/>
    </row>
    <row r="25" spans="2:16" ht="20.25" customHeight="1" thickBot="1">
      <c r="B25" s="28"/>
      <c r="C25" s="106">
        <f>SEZNAM!B16</f>
        <v>10</v>
      </c>
      <c r="D25" s="174" t="str">
        <f>SEZNAM!C16</f>
        <v>Bradáčová</v>
      </c>
      <c r="E25" s="174"/>
      <c r="F25" s="174"/>
      <c r="G25" s="174" t="str">
        <f>SEZNAM!D16</f>
        <v>Sylva</v>
      </c>
      <c r="H25" s="174"/>
      <c r="I25" s="107">
        <f>SEZNAM!F16</f>
        <v>101538</v>
      </c>
      <c r="J25" s="107">
        <f>SEZNAM!M16</f>
        <v>0</v>
      </c>
      <c r="K25" s="108" t="str">
        <f>CONCATENATE(SEZNAM!X16,"")</f>
        <v>1</v>
      </c>
      <c r="L25" s="107" t="str">
        <f>IF(SEZNAM!Y16="ANO",SEZNAM!Q16&amp;IF(SEZNAM!Q16&lt;&gt;""," - ","")&amp;SEZNAM!R16,"")</f>
        <v>A</v>
      </c>
      <c r="M25" s="109" t="str">
        <f>IF(SEZNAM!Y16="ANO",CONCATENATE(SEZNAM!S16,""),"")</f>
        <v>4.6.2010</v>
      </c>
      <c r="N25" s="175" t="str">
        <f>IF(SEZNAM!Y16="ANO",SEZNAM!V16&amp;CHAR(10)&amp;SEZNAM!Z16,"")</f>
        <v>Slavková
4.6.2010</v>
      </c>
      <c r="O25" s="176"/>
      <c r="P25" s="28"/>
    </row>
    <row r="26" spans="2:16" ht="20.25" customHeight="1" thickBot="1">
      <c r="B26" s="28"/>
      <c r="C26" s="106">
        <f>SEZNAM!B17</f>
        <v>11</v>
      </c>
      <c r="D26" s="174" t="str">
        <f>SEZNAM!C17</f>
        <v>Braný</v>
      </c>
      <c r="E26" s="174"/>
      <c r="F26" s="174"/>
      <c r="G26" s="174" t="str">
        <f>SEZNAM!D17</f>
        <v>Roman</v>
      </c>
      <c r="H26" s="174"/>
      <c r="I26" s="107">
        <f>SEZNAM!F17</f>
        <v>101444</v>
      </c>
      <c r="J26" s="107">
        <f>SEZNAM!M17</f>
        <v>0</v>
      </c>
      <c r="K26" s="108" t="str">
        <f>CONCATENATE(SEZNAM!X17,"")</f>
        <v>1</v>
      </c>
      <c r="L26" s="107" t="str">
        <f>IF(SEZNAM!Y17="ANO",SEZNAM!Q17&amp;IF(SEZNAM!Q17&lt;&gt;""," - ","")&amp;SEZNAM!R17,"")</f>
        <v>B</v>
      </c>
      <c r="M26" s="109" t="str">
        <f>IF(SEZNAM!Y17="ANO",CONCATENATE(SEZNAM!S17,""),"")</f>
        <v>4.6.2010</v>
      </c>
      <c r="N26" s="175" t="str">
        <f>IF(SEZNAM!Y17="ANO",SEZNAM!V17&amp;CHAR(10)&amp;SEZNAM!Z17,"")</f>
        <v>Slavková
5.6.2010</v>
      </c>
      <c r="O26" s="176"/>
      <c r="P26" s="28"/>
    </row>
    <row r="27" spans="2:16" ht="20.25" customHeight="1" thickBot="1">
      <c r="B27" s="28"/>
      <c r="C27" s="106">
        <f>SEZNAM!B18</f>
        <v>12</v>
      </c>
      <c r="D27" s="174" t="str">
        <f>SEZNAM!C18</f>
        <v>Brůžek</v>
      </c>
      <c r="E27" s="174"/>
      <c r="F27" s="174"/>
      <c r="G27" s="174" t="str">
        <f>SEZNAM!D18</f>
        <v>Tomáš</v>
      </c>
      <c r="H27" s="174"/>
      <c r="I27" s="107">
        <f>SEZNAM!F18</f>
        <v>101339</v>
      </c>
      <c r="J27" s="107">
        <f>SEZNAM!M18</f>
        <v>0</v>
      </c>
      <c r="K27" s="108" t="str">
        <f>CONCATENATE(SEZNAM!X18,"")</f>
        <v>1</v>
      </c>
      <c r="L27" s="107" t="str">
        <f>IF(SEZNAM!Y18="ANO",SEZNAM!Q18&amp;IF(SEZNAM!Q18&lt;&gt;""," - ","")&amp;SEZNAM!R18,"")</f>
        <v>E</v>
      </c>
      <c r="M27" s="109" t="str">
        <f>IF(SEZNAM!Y18="ANO",CONCATENATE(SEZNAM!S18,""),"")</f>
        <v>17.9.2010</v>
      </c>
      <c r="N27" s="175" t="str">
        <f>IF(SEZNAM!Y18="ANO",SEZNAM!V18&amp;CHAR(10)&amp;SEZNAM!Z18,"")</f>
        <v>Slavková
17.9.2010</v>
      </c>
      <c r="O27" s="176"/>
      <c r="P27" s="28"/>
    </row>
    <row r="28" spans="2:16" ht="20.25" customHeight="1" thickBot="1">
      <c r="B28" s="28"/>
      <c r="C28" s="106">
        <f>SEZNAM!B19</f>
        <v>13</v>
      </c>
      <c r="D28" s="174" t="str">
        <f>SEZNAM!C19</f>
        <v>Císařová</v>
      </c>
      <c r="E28" s="174"/>
      <c r="F28" s="174"/>
      <c r="G28" s="174" t="str">
        <f>SEZNAM!D19</f>
        <v>Markéta</v>
      </c>
      <c r="H28" s="174"/>
      <c r="I28" s="107">
        <f>SEZNAM!F19</f>
        <v>100237</v>
      </c>
      <c r="J28" s="107">
        <f>SEZNAM!M19</f>
        <v>0</v>
      </c>
      <c r="K28" s="108" t="str">
        <f>CONCATENATE(SEZNAM!X19,"")</f>
        <v>1</v>
      </c>
      <c r="L28" s="107" t="str">
        <f>IF(SEZNAM!Y19="ANO",SEZNAM!Q19&amp;IF(SEZNAM!Q19&lt;&gt;""," - ","")&amp;SEZNAM!R19,"")</f>
        <v>B</v>
      </c>
      <c r="M28" s="109" t="str">
        <f>IF(SEZNAM!Y19="ANO",CONCATENATE(SEZNAM!S19,""),"")</f>
        <v>11.6.2010</v>
      </c>
      <c r="N28" s="175" t="str">
        <f>IF(SEZNAM!Y19="ANO",SEZNAM!V19&amp;CHAR(10)&amp;SEZNAM!Z19,"")</f>
        <v>Slavková
11.6.2010</v>
      </c>
      <c r="O28" s="176"/>
      <c r="P28" s="28"/>
    </row>
    <row r="29" spans="2:16" ht="20.25" customHeight="1" thickBot="1">
      <c r="B29" s="28"/>
      <c r="C29" s="106">
        <f>SEZNAM!B20</f>
        <v>14</v>
      </c>
      <c r="D29" s="174" t="str">
        <f>SEZNAM!C20</f>
        <v>Čápová</v>
      </c>
      <c r="E29" s="174"/>
      <c r="F29" s="174"/>
      <c r="G29" s="174" t="str">
        <f>SEZNAM!D20</f>
        <v>Lucie</v>
      </c>
      <c r="H29" s="174"/>
      <c r="I29" s="107">
        <f>SEZNAM!F20</f>
        <v>101278</v>
      </c>
      <c r="J29" s="107">
        <f>SEZNAM!M20</f>
        <v>0</v>
      </c>
      <c r="K29" s="108" t="str">
        <f>CONCATENATE(SEZNAM!X20,"")</f>
        <v>1</v>
      </c>
      <c r="L29" s="107" t="str">
        <f>IF(SEZNAM!Y20="ANO",SEZNAM!Q20&amp;IF(SEZNAM!Q20&lt;&gt;""," - ","")&amp;SEZNAM!R20,"")</f>
        <v>C</v>
      </c>
      <c r="M29" s="109" t="str">
        <f>IF(SEZNAM!Y20="ANO",CONCATENATE(SEZNAM!S20,""),"")</f>
        <v>11.6.2010</v>
      </c>
      <c r="N29" s="175" t="str">
        <f>IF(SEZNAM!Y20="ANO",SEZNAM!V20&amp;CHAR(10)&amp;SEZNAM!Z20,"")</f>
        <v>Slavková
11.6.2010</v>
      </c>
      <c r="O29" s="176"/>
      <c r="P29" s="28"/>
    </row>
    <row r="30" spans="2:16" ht="20.25" customHeight="1" thickBot="1">
      <c r="B30" s="28"/>
      <c r="C30" s="106">
        <f>SEZNAM!B21</f>
        <v>15</v>
      </c>
      <c r="D30" s="174" t="str">
        <f>SEZNAM!C21</f>
        <v>Černoch</v>
      </c>
      <c r="E30" s="174"/>
      <c r="F30" s="174"/>
      <c r="G30" s="174" t="str">
        <f>SEZNAM!D21</f>
        <v>Ladislav</v>
      </c>
      <c r="H30" s="174"/>
      <c r="I30" s="107">
        <f>SEZNAM!F21</f>
        <v>101159</v>
      </c>
      <c r="J30" s="107">
        <f>SEZNAM!M21</f>
        <v>0</v>
      </c>
      <c r="K30" s="108" t="str">
        <f>CONCATENATE(SEZNAM!X21,"")</f>
        <v>1</v>
      </c>
      <c r="L30" s="107" t="str">
        <f>IF(SEZNAM!Y21="ANO",SEZNAM!Q21&amp;IF(SEZNAM!Q21&lt;&gt;""," - ","")&amp;SEZNAM!R21,"")</f>
        <v>A</v>
      </c>
      <c r="M30" s="109" t="str">
        <f>IF(SEZNAM!Y21="ANO",CONCATENATE(SEZNAM!S21,""),"")</f>
        <v>11.6.2010</v>
      </c>
      <c r="N30" s="175" t="str">
        <f>IF(SEZNAM!Y21="ANO",SEZNAM!V21&amp;CHAR(10)&amp;SEZNAM!Z21,"")</f>
        <v>Slavková
11.6.2010</v>
      </c>
      <c r="O30" s="176"/>
      <c r="P30" s="28"/>
    </row>
    <row r="31" spans="2:16" ht="20.25" customHeight="1" thickBot="1">
      <c r="B31" s="28"/>
      <c r="C31" s="106">
        <f>SEZNAM!B22</f>
        <v>16</v>
      </c>
      <c r="D31" s="174" t="str">
        <f>SEZNAM!C22</f>
        <v>Černovská</v>
      </c>
      <c r="E31" s="174"/>
      <c r="F31" s="174"/>
      <c r="G31" s="174" t="str">
        <f>SEZNAM!D22</f>
        <v>Michaela</v>
      </c>
      <c r="H31" s="174"/>
      <c r="I31" s="107">
        <f>SEZNAM!F22</f>
        <v>101513</v>
      </c>
      <c r="J31" s="107">
        <f>SEZNAM!M22</f>
        <v>0</v>
      </c>
      <c r="K31" s="108" t="str">
        <f>CONCATENATE(SEZNAM!X22,"")</f>
        <v>1</v>
      </c>
      <c r="L31" s="107" t="str">
        <f>IF(SEZNAM!Y22="ANO",SEZNAM!Q22&amp;IF(SEZNAM!Q22&lt;&gt;""," - ","")&amp;SEZNAM!R22,"")</f>
        <v>B</v>
      </c>
      <c r="M31" s="109" t="str">
        <f>IF(SEZNAM!Y22="ANO",CONCATENATE(SEZNAM!S22,""),"")</f>
        <v>4.6.2010</v>
      </c>
      <c r="N31" s="175" t="str">
        <f>IF(SEZNAM!Y22="ANO",SEZNAM!V22&amp;CHAR(10)&amp;SEZNAM!Z22,"")</f>
        <v>Slavková
5.6.2010</v>
      </c>
      <c r="O31" s="176"/>
      <c r="P31" s="28"/>
    </row>
    <row r="32" spans="2:16" ht="20.25" customHeight="1" thickBot="1">
      <c r="B32" s="28"/>
      <c r="C32" s="106">
        <f>SEZNAM!B23</f>
        <v>17</v>
      </c>
      <c r="D32" s="174" t="str">
        <f>SEZNAM!C23</f>
        <v>Dolejš</v>
      </c>
      <c r="E32" s="174"/>
      <c r="F32" s="174"/>
      <c r="G32" s="174" t="str">
        <f>SEZNAM!D23</f>
        <v>Slavoj</v>
      </c>
      <c r="H32" s="174"/>
      <c r="I32" s="107">
        <f>SEZNAM!F23</f>
        <v>101550</v>
      </c>
      <c r="J32" s="107">
        <f>SEZNAM!M23</f>
        <v>0</v>
      </c>
      <c r="K32" s="108" t="str">
        <f>CONCATENATE(SEZNAM!X23,"")</f>
        <v>1</v>
      </c>
      <c r="L32" s="107" t="str">
        <f>IF(SEZNAM!Y23="ANO",SEZNAM!Q23&amp;IF(SEZNAM!Q23&lt;&gt;""," - ","")&amp;SEZNAM!R23,"")</f>
        <v>A</v>
      </c>
      <c r="M32" s="109" t="str">
        <f>IF(SEZNAM!Y23="ANO",CONCATENATE(SEZNAM!S23,""),"")</f>
        <v>4.6.2010</v>
      </c>
      <c r="N32" s="175" t="str">
        <f>IF(SEZNAM!Y23="ANO",SEZNAM!V23&amp;CHAR(10)&amp;SEZNAM!Z23,"")</f>
        <v>Slavková
5.6.2010</v>
      </c>
      <c r="O32" s="176"/>
      <c r="P32" s="28"/>
    </row>
    <row r="33" spans="2:16" ht="20.25" customHeight="1" thickBot="1">
      <c r="B33" s="28"/>
      <c r="C33" s="106">
        <f>SEZNAM!B24</f>
        <v>18</v>
      </c>
      <c r="D33" s="174" t="str">
        <f>SEZNAM!C24</f>
        <v>Dolejší</v>
      </c>
      <c r="E33" s="174"/>
      <c r="F33" s="174"/>
      <c r="G33" s="174" t="str">
        <f>SEZNAM!D24</f>
        <v>Eva</v>
      </c>
      <c r="H33" s="174"/>
      <c r="I33" s="107">
        <f>SEZNAM!F24</f>
        <v>101259</v>
      </c>
      <c r="J33" s="107">
        <f>SEZNAM!M24</f>
        <v>0</v>
      </c>
      <c r="K33" s="108" t="str">
        <f>CONCATENATE(SEZNAM!X24,"")</f>
        <v>1</v>
      </c>
      <c r="L33" s="107" t="str">
        <f>IF(SEZNAM!Y24="ANO",SEZNAM!Q24&amp;IF(SEZNAM!Q24&lt;&gt;""," - ","")&amp;SEZNAM!R24,"")</f>
        <v>A</v>
      </c>
      <c r="M33" s="109" t="str">
        <f>IF(SEZNAM!Y24="ANO",CONCATENATE(SEZNAM!S24,""),"")</f>
        <v>4.6.2010</v>
      </c>
      <c r="N33" s="175" t="str">
        <f>IF(SEZNAM!Y24="ANO",SEZNAM!V24&amp;CHAR(10)&amp;SEZNAM!Z24,"")</f>
        <v>Slavková
4.6.2010</v>
      </c>
      <c r="O33" s="176"/>
      <c r="P33" s="28"/>
    </row>
    <row r="34" spans="2:16" ht="20.25" customHeight="1" thickBot="1">
      <c r="B34" s="28"/>
      <c r="C34" s="106">
        <f>SEZNAM!B25</f>
        <v>19</v>
      </c>
      <c r="D34" s="174" t="str">
        <f>SEZNAM!C25</f>
        <v>Dvořáková</v>
      </c>
      <c r="E34" s="174"/>
      <c r="F34" s="174"/>
      <c r="G34" s="174" t="str">
        <f>SEZNAM!D25</f>
        <v>Jana</v>
      </c>
      <c r="H34" s="174"/>
      <c r="I34" s="107">
        <f>SEZNAM!F25</f>
        <v>101496</v>
      </c>
      <c r="J34" s="107">
        <f>SEZNAM!M25</f>
        <v>0</v>
      </c>
      <c r="K34" s="108" t="str">
        <f>CONCATENATE(SEZNAM!X25,"")</f>
        <v>1</v>
      </c>
      <c r="L34" s="107" t="str">
        <f>IF(SEZNAM!Y25="ANO",SEZNAM!Q25&amp;IF(SEZNAM!Q25&lt;&gt;""," - ","")&amp;SEZNAM!R25,"")</f>
        <v>A</v>
      </c>
      <c r="M34" s="109" t="str">
        <f>IF(SEZNAM!Y25="ANO",CONCATENATE(SEZNAM!S25,""),"")</f>
        <v>5.6.2010</v>
      </c>
      <c r="N34" s="175" t="str">
        <f>IF(SEZNAM!Y25="ANO",SEZNAM!V25&amp;CHAR(10)&amp;SEZNAM!Z25,"")</f>
        <v>Slavková
5.6.2010</v>
      </c>
      <c r="O34" s="176"/>
      <c r="P34" s="28"/>
    </row>
    <row r="35" spans="2:16" ht="20.25" customHeight="1" thickBot="1">
      <c r="B35" s="28"/>
      <c r="C35" s="106">
        <f>SEZNAM!B26</f>
        <v>20</v>
      </c>
      <c r="D35" s="174" t="str">
        <f>SEZNAM!C26</f>
        <v>Faktorová</v>
      </c>
      <c r="E35" s="174"/>
      <c r="F35" s="174"/>
      <c r="G35" s="174" t="str">
        <f>SEZNAM!D26</f>
        <v>Zdeňka</v>
      </c>
      <c r="H35" s="174"/>
      <c r="I35" s="107">
        <f>SEZNAM!F26</f>
        <v>101245</v>
      </c>
      <c r="J35" s="107">
        <f>SEZNAM!M26</f>
        <v>0</v>
      </c>
      <c r="K35" s="108" t="str">
        <f>CONCATENATE(SEZNAM!X26,"")</f>
        <v>1</v>
      </c>
      <c r="L35" s="107" t="str">
        <f>IF(SEZNAM!Y26="ANO",SEZNAM!Q26&amp;IF(SEZNAM!Q26&lt;&gt;""," - ","")&amp;SEZNAM!R26,"")</f>
        <v>A</v>
      </c>
      <c r="M35" s="109" t="str">
        <f>IF(SEZNAM!Y26="ANO",CONCATENATE(SEZNAM!S26,""),"")</f>
        <v>5.6.2010</v>
      </c>
      <c r="N35" s="175" t="str">
        <f>IF(SEZNAM!Y26="ANO",SEZNAM!V26&amp;CHAR(10)&amp;SEZNAM!Z26,"")</f>
        <v>Slavková
5.6.2010</v>
      </c>
      <c r="O35" s="176"/>
      <c r="P35" s="28"/>
    </row>
    <row r="36" spans="2:16" ht="20.25" customHeight="1" thickBot="1">
      <c r="B36" s="28"/>
      <c r="C36" s="106">
        <f>SEZNAM!B27</f>
        <v>21</v>
      </c>
      <c r="D36" s="174" t="str">
        <f>SEZNAM!C27</f>
        <v>Fialová</v>
      </c>
      <c r="E36" s="174"/>
      <c r="F36" s="174"/>
      <c r="G36" s="174" t="str">
        <f>SEZNAM!D27</f>
        <v>Miluše</v>
      </c>
      <c r="H36" s="174"/>
      <c r="I36" s="107">
        <f>SEZNAM!F27</f>
        <v>101505</v>
      </c>
      <c r="J36" s="107">
        <f>SEZNAM!M27</f>
        <v>0</v>
      </c>
      <c r="K36" s="108" t="str">
        <f>CONCATENATE(SEZNAM!X27,"")</f>
        <v>1</v>
      </c>
      <c r="L36" s="107" t="str">
        <f>IF(SEZNAM!Y27="ANO",SEZNAM!Q27&amp;IF(SEZNAM!Q27&lt;&gt;""," - ","")&amp;SEZNAM!R27,"")</f>
        <v>A</v>
      </c>
      <c r="M36" s="109" t="str">
        <f>IF(SEZNAM!Y27="ANO",CONCATENATE(SEZNAM!S27,""),"")</f>
        <v>17.9.2010</v>
      </c>
      <c r="N36" s="175" t="str">
        <f>IF(SEZNAM!Y27="ANO",SEZNAM!V27&amp;CHAR(10)&amp;SEZNAM!Z27,"")</f>
        <v>Slavková
20.9.2010</v>
      </c>
      <c r="O36" s="176"/>
      <c r="P36" s="28"/>
    </row>
    <row r="37" spans="2:16" ht="20.25" customHeight="1" thickBot="1">
      <c r="B37" s="28"/>
      <c r="C37" s="106">
        <f>SEZNAM!B28</f>
        <v>22</v>
      </c>
      <c r="D37" s="174" t="str">
        <f>SEZNAM!C28</f>
        <v>Fogaš</v>
      </c>
      <c r="E37" s="174"/>
      <c r="F37" s="174"/>
      <c r="G37" s="174" t="str">
        <f>SEZNAM!D28</f>
        <v>Juraj</v>
      </c>
      <c r="H37" s="174"/>
      <c r="I37" s="107">
        <f>SEZNAM!F28</f>
        <v>101420</v>
      </c>
      <c r="J37" s="107">
        <f>SEZNAM!M28</f>
        <v>0</v>
      </c>
      <c r="K37" s="108" t="str">
        <f>CONCATENATE(SEZNAM!X28,"")</f>
        <v>1</v>
      </c>
      <c r="L37" s="107" t="str">
        <f>IF(SEZNAM!Y28="ANO",SEZNAM!Q28&amp;IF(SEZNAM!Q28&lt;&gt;""," - ","")&amp;SEZNAM!R28,"")</f>
        <v>A</v>
      </c>
      <c r="M37" s="109" t="str">
        <f>IF(SEZNAM!Y28="ANO",CONCATENATE(SEZNAM!S28,""),"")</f>
        <v>11.6.2010</v>
      </c>
      <c r="N37" s="175" t="str">
        <f>IF(SEZNAM!Y28="ANO",SEZNAM!V28&amp;CHAR(10)&amp;SEZNAM!Z28,"")</f>
        <v>Slavková
11.6.2010</v>
      </c>
      <c r="O37" s="176"/>
      <c r="P37" s="28"/>
    </row>
    <row r="38" spans="2:16" ht="20.25" customHeight="1" thickBot="1">
      <c r="B38" s="28"/>
      <c r="C38" s="106">
        <f>SEZNAM!B29</f>
        <v>23</v>
      </c>
      <c r="D38" s="174" t="str">
        <f>SEZNAM!C29</f>
        <v>Fojtík</v>
      </c>
      <c r="E38" s="174"/>
      <c r="F38" s="174"/>
      <c r="G38" s="174" t="str">
        <f>SEZNAM!D29</f>
        <v>Oldřich</v>
      </c>
      <c r="H38" s="174"/>
      <c r="I38" s="107">
        <f>SEZNAM!F29</f>
        <v>101297</v>
      </c>
      <c r="J38" s="107">
        <f>SEZNAM!M29</f>
        <v>0</v>
      </c>
      <c r="K38" s="108" t="str">
        <f>CONCATENATE(SEZNAM!X29,"")</f>
        <v>1</v>
      </c>
      <c r="L38" s="107" t="str">
        <f>IF(SEZNAM!Y29="ANO",SEZNAM!Q29&amp;IF(SEZNAM!Q29&lt;&gt;""," - ","")&amp;SEZNAM!R29,"")</f>
        <v>A</v>
      </c>
      <c r="M38" s="109" t="str">
        <f>IF(SEZNAM!Y29="ANO",CONCATENATE(SEZNAM!S29,""),"")</f>
        <v>11.6.2010</v>
      </c>
      <c r="N38" s="175" t="str">
        <f>IF(SEZNAM!Y29="ANO",SEZNAM!V29&amp;CHAR(10)&amp;SEZNAM!Z29,"")</f>
        <v>Slavková
11.6.2010</v>
      </c>
      <c r="O38" s="176"/>
      <c r="P38" s="28"/>
    </row>
    <row r="39" spans="2:16" ht="20.25" customHeight="1" thickBot="1">
      <c r="B39" s="28"/>
      <c r="C39" s="106">
        <f>SEZNAM!B30</f>
        <v>24</v>
      </c>
      <c r="D39" s="174" t="str">
        <f>SEZNAM!C30</f>
        <v>Furdaničová</v>
      </c>
      <c r="E39" s="174"/>
      <c r="F39" s="174"/>
      <c r="G39" s="174" t="str">
        <f>SEZNAM!D30</f>
        <v>Iva</v>
      </c>
      <c r="H39" s="174"/>
      <c r="I39" s="107">
        <f>SEZNAM!F30</f>
        <v>101508</v>
      </c>
      <c r="J39" s="107">
        <f>SEZNAM!M30</f>
        <v>0</v>
      </c>
      <c r="K39" s="108" t="str">
        <f>CONCATENATE(SEZNAM!X30,"")</f>
        <v>1</v>
      </c>
      <c r="L39" s="107" t="str">
        <f>IF(SEZNAM!Y30="ANO",SEZNAM!Q30&amp;IF(SEZNAM!Q30&lt;&gt;""," - ","")&amp;SEZNAM!R30,"")</f>
        <v>B</v>
      </c>
      <c r="M39" s="109" t="str">
        <f>IF(SEZNAM!Y30="ANO",CONCATENATE(SEZNAM!S30,""),"")</f>
        <v>12.6.2010</v>
      </c>
      <c r="N39" s="175" t="str">
        <f>IF(SEZNAM!Y30="ANO",SEZNAM!V30&amp;CHAR(10)&amp;SEZNAM!Z30,"")</f>
        <v>Slavková
14.6.2010</v>
      </c>
      <c r="O39" s="176"/>
      <c r="P39" s="28"/>
    </row>
    <row r="40" spans="2:16" ht="20.25" customHeight="1" thickBot="1">
      <c r="B40" s="28"/>
      <c r="C40" s="106">
        <f>SEZNAM!B31</f>
        <v>25</v>
      </c>
      <c r="D40" s="174" t="str">
        <f>SEZNAM!C31</f>
        <v>Halířová</v>
      </c>
      <c r="E40" s="174"/>
      <c r="F40" s="174"/>
      <c r="G40" s="174" t="str">
        <f>SEZNAM!D31</f>
        <v>Iveta</v>
      </c>
      <c r="H40" s="174"/>
      <c r="I40" s="107">
        <f>SEZNAM!F31</f>
        <v>101515</v>
      </c>
      <c r="J40" s="107">
        <f>SEZNAM!M31</f>
        <v>0</v>
      </c>
      <c r="K40" s="108" t="str">
        <f>CONCATENATE(SEZNAM!X31,"")</f>
        <v>1</v>
      </c>
      <c r="L40" s="107" t="str">
        <f>IF(SEZNAM!Y31="ANO",SEZNAM!Q31&amp;IF(SEZNAM!Q31&lt;&gt;""," - ","")&amp;SEZNAM!R31,"")</f>
        <v>A</v>
      </c>
      <c r="M40" s="109" t="str">
        <f>IF(SEZNAM!Y31="ANO",CONCATENATE(SEZNAM!S31,""),"")</f>
        <v>17.9.2010</v>
      </c>
      <c r="N40" s="175" t="str">
        <f>IF(SEZNAM!Y31="ANO",SEZNAM!V31&amp;CHAR(10)&amp;SEZNAM!Z31,"")</f>
        <v>Slavková
17.9.2010</v>
      </c>
      <c r="O40" s="176"/>
      <c r="P40" s="28"/>
    </row>
    <row r="41" spans="2:16" ht="20.25" customHeight="1" thickBot="1">
      <c r="B41" s="28"/>
      <c r="C41" s="106">
        <f>SEZNAM!B32</f>
        <v>26</v>
      </c>
      <c r="D41" s="174" t="str">
        <f>SEZNAM!C32</f>
        <v>Hellerová</v>
      </c>
      <c r="E41" s="174"/>
      <c r="F41" s="174"/>
      <c r="G41" s="174" t="str">
        <f>SEZNAM!D32</f>
        <v>Martina</v>
      </c>
      <c r="H41" s="174"/>
      <c r="I41" s="107">
        <f>SEZNAM!F32</f>
        <v>101501</v>
      </c>
      <c r="J41" s="107">
        <f>SEZNAM!M32</f>
        <v>0</v>
      </c>
      <c r="K41" s="108" t="str">
        <f>CONCATENATE(SEZNAM!X32,"")</f>
        <v>1</v>
      </c>
      <c r="L41" s="107" t="str">
        <f>IF(SEZNAM!Y32="ANO",SEZNAM!Q32&amp;IF(SEZNAM!Q32&lt;&gt;""," - ","")&amp;SEZNAM!R32,"")</f>
        <v>A</v>
      </c>
      <c r="M41" s="109" t="str">
        <f>IF(SEZNAM!Y32="ANO",CONCATENATE(SEZNAM!S32,""),"")</f>
        <v>5.6.2010</v>
      </c>
      <c r="N41" s="175" t="str">
        <f>IF(SEZNAM!Y32="ANO",SEZNAM!V32&amp;CHAR(10)&amp;SEZNAM!Z32,"")</f>
        <v>Slavková
5.6.2010</v>
      </c>
      <c r="O41" s="176"/>
      <c r="P41" s="28"/>
    </row>
    <row r="42" spans="2:16" ht="20.25" customHeight="1" thickBot="1">
      <c r="B42" s="28"/>
      <c r="C42" s="106">
        <f>SEZNAM!B33</f>
        <v>27</v>
      </c>
      <c r="D42" s="174" t="str">
        <f>SEZNAM!C33</f>
        <v>Hintermüllerová</v>
      </c>
      <c r="E42" s="174"/>
      <c r="F42" s="174"/>
      <c r="G42" s="174" t="str">
        <f>SEZNAM!D33</f>
        <v>Olga</v>
      </c>
      <c r="H42" s="174"/>
      <c r="I42" s="107">
        <f>SEZNAM!F33</f>
        <v>101309</v>
      </c>
      <c r="J42" s="107">
        <f>SEZNAM!M33</f>
        <v>0</v>
      </c>
      <c r="K42" s="108" t="str">
        <f>CONCATENATE(SEZNAM!X33,"")</f>
        <v>1</v>
      </c>
      <c r="L42" s="107" t="str">
        <f>IF(SEZNAM!Y33="ANO",SEZNAM!Q33&amp;IF(SEZNAM!Q33&lt;&gt;""," - ","")&amp;SEZNAM!R33,"")</f>
        <v>A</v>
      </c>
      <c r="M42" s="109" t="str">
        <f>IF(SEZNAM!Y33="ANO",CONCATENATE(SEZNAM!S33,""),"")</f>
        <v>5.6.2010</v>
      </c>
      <c r="N42" s="175" t="str">
        <f>IF(SEZNAM!Y33="ANO",SEZNAM!V33&amp;CHAR(10)&amp;SEZNAM!Z33,"")</f>
        <v>Slavková
5.6.2010</v>
      </c>
      <c r="O42" s="176"/>
      <c r="P42" s="28"/>
    </row>
    <row r="43" spans="2:16" ht="20.25" customHeight="1" thickBot="1">
      <c r="B43" s="28"/>
      <c r="C43" s="106">
        <f>SEZNAM!B34</f>
        <v>28</v>
      </c>
      <c r="D43" s="174" t="str">
        <f>SEZNAM!C34</f>
        <v>Holá</v>
      </c>
      <c r="E43" s="174"/>
      <c r="F43" s="174"/>
      <c r="G43" s="174" t="str">
        <f>SEZNAM!D34</f>
        <v>Zdeňka</v>
      </c>
      <c r="H43" s="174"/>
      <c r="I43" s="107">
        <f>SEZNAM!F34</f>
        <v>101592</v>
      </c>
      <c r="J43" s="107">
        <f>SEZNAM!M34</f>
        <v>0</v>
      </c>
      <c r="K43" s="108" t="str">
        <f>CONCATENATE(SEZNAM!X34,"")</f>
        <v>1</v>
      </c>
      <c r="L43" s="107" t="str">
        <f>IF(SEZNAM!Y34="ANO",SEZNAM!Q34&amp;IF(SEZNAM!Q34&lt;&gt;""," - ","")&amp;SEZNAM!R34,"")</f>
        <v>C</v>
      </c>
      <c r="M43" s="109" t="str">
        <f>IF(SEZNAM!Y34="ANO",CONCATENATE(SEZNAM!S34,""),"")</f>
        <v>5.6.2010</v>
      </c>
      <c r="N43" s="175" t="str">
        <f>IF(SEZNAM!Y34="ANO",SEZNAM!V34&amp;CHAR(10)&amp;SEZNAM!Z34,"")</f>
        <v>Slavková
5.6.2010</v>
      </c>
      <c r="O43" s="176"/>
      <c r="P43" s="28"/>
    </row>
    <row r="44" spans="2:16" ht="20.25" customHeight="1" thickBot="1">
      <c r="B44" s="28"/>
      <c r="C44" s="106">
        <f>SEZNAM!B35</f>
        <v>29</v>
      </c>
      <c r="D44" s="174" t="str">
        <f>SEZNAM!C35</f>
        <v>Horváthová</v>
      </c>
      <c r="E44" s="174"/>
      <c r="F44" s="174"/>
      <c r="G44" s="174" t="str">
        <f>SEZNAM!D35</f>
        <v>Katarina</v>
      </c>
      <c r="H44" s="174"/>
      <c r="I44" s="107">
        <f>SEZNAM!F35</f>
        <v>101152</v>
      </c>
      <c r="J44" s="107">
        <f>SEZNAM!M35</f>
        <v>0</v>
      </c>
      <c r="K44" s="108" t="str">
        <f>CONCATENATE(SEZNAM!X35,"")</f>
        <v>1</v>
      </c>
      <c r="L44" s="107" t="str">
        <f>IF(SEZNAM!Y35="ANO",SEZNAM!Q35&amp;IF(SEZNAM!Q35&lt;&gt;""," - ","")&amp;SEZNAM!R35,"")</f>
        <v>A</v>
      </c>
      <c r="M44" s="109" t="str">
        <f>IF(SEZNAM!Y35="ANO",CONCATENATE(SEZNAM!S35,""),"")</f>
        <v>5.6.2010</v>
      </c>
      <c r="N44" s="175" t="str">
        <f>IF(SEZNAM!Y35="ANO",SEZNAM!V35&amp;CHAR(10)&amp;SEZNAM!Z35,"")</f>
        <v>Slavková
5.6.2010</v>
      </c>
      <c r="O44" s="176"/>
      <c r="P44" s="28"/>
    </row>
    <row r="45" spans="2:16" ht="20.25" customHeight="1" thickBot="1">
      <c r="B45" s="28"/>
      <c r="C45" s="106">
        <f>SEZNAM!B36</f>
        <v>30</v>
      </c>
      <c r="D45" s="174" t="str">
        <f>SEZNAM!C36</f>
        <v>Hovorková</v>
      </c>
      <c r="E45" s="174"/>
      <c r="F45" s="174"/>
      <c r="G45" s="174" t="str">
        <f>SEZNAM!D36</f>
        <v>Marcela</v>
      </c>
      <c r="H45" s="174"/>
      <c r="I45" s="107">
        <f>SEZNAM!F36</f>
        <v>101353</v>
      </c>
      <c r="J45" s="107">
        <f>SEZNAM!M36</f>
        <v>0</v>
      </c>
      <c r="K45" s="108" t="str">
        <f>CONCATENATE(SEZNAM!X36,"")</f>
        <v>1</v>
      </c>
      <c r="L45" s="107" t="str">
        <f>IF(SEZNAM!Y36="ANO",SEZNAM!Q36&amp;IF(SEZNAM!Q36&lt;&gt;""," - ","")&amp;SEZNAM!R36,"")</f>
        <v>C</v>
      </c>
      <c r="M45" s="109" t="str">
        <f>IF(SEZNAM!Y36="ANO",CONCATENATE(SEZNAM!S36,""),"")</f>
        <v>5.6.2010</v>
      </c>
      <c r="N45" s="175" t="str">
        <f>IF(SEZNAM!Y36="ANO",SEZNAM!V36&amp;CHAR(10)&amp;SEZNAM!Z36,"")</f>
        <v>Slavková
7.6.2010</v>
      </c>
      <c r="O45" s="176"/>
      <c r="P45" s="28"/>
    </row>
    <row r="46" spans="2:16" ht="20.25" customHeight="1" thickBot="1">
      <c r="B46" s="28"/>
      <c r="C46" s="106">
        <f>SEZNAM!B37</f>
        <v>31</v>
      </c>
      <c r="D46" s="174" t="str">
        <f>SEZNAM!C37</f>
        <v>Hřebík</v>
      </c>
      <c r="E46" s="174"/>
      <c r="F46" s="174"/>
      <c r="G46" s="174" t="str">
        <f>SEZNAM!D37</f>
        <v>Aleš</v>
      </c>
      <c r="H46" s="174"/>
      <c r="I46" s="107">
        <f>SEZNAM!F37</f>
        <v>101295</v>
      </c>
      <c r="J46" s="107">
        <f>SEZNAM!M37</f>
        <v>0</v>
      </c>
      <c r="K46" s="108" t="str">
        <f>CONCATENATE(SEZNAM!X37,"")</f>
        <v>1</v>
      </c>
      <c r="L46" s="107" t="str">
        <f>IF(SEZNAM!Y37="ANO",SEZNAM!Q37&amp;IF(SEZNAM!Q37&lt;&gt;""," - ","")&amp;SEZNAM!R37,"")</f>
        <v>A</v>
      </c>
      <c r="M46" s="109" t="str">
        <f>IF(SEZNAM!Y37="ANO",CONCATENATE(SEZNAM!S37,""),"")</f>
        <v>5.6.2010</v>
      </c>
      <c r="N46" s="175" t="str">
        <f>IF(SEZNAM!Y37="ANO",SEZNAM!V37&amp;CHAR(10)&amp;SEZNAM!Z37,"")</f>
        <v>Slavková
5.6.2010</v>
      </c>
      <c r="O46" s="176"/>
      <c r="P46" s="28"/>
    </row>
    <row r="47" spans="2:16" ht="20.25" customHeight="1" thickBot="1">
      <c r="B47" s="28"/>
      <c r="C47" s="106">
        <f>SEZNAM!B38</f>
        <v>32</v>
      </c>
      <c r="D47" s="174" t="str">
        <f>SEZNAM!C38</f>
        <v>Chmelová</v>
      </c>
      <c r="E47" s="174"/>
      <c r="F47" s="174"/>
      <c r="G47" s="174" t="str">
        <f>SEZNAM!D38</f>
        <v>Tereza</v>
      </c>
      <c r="H47" s="174"/>
      <c r="I47" s="107">
        <f>SEZNAM!F38</f>
        <v>101358</v>
      </c>
      <c r="J47" s="107">
        <f>SEZNAM!M38</f>
        <v>0</v>
      </c>
      <c r="K47" s="108" t="str">
        <f>CONCATENATE(SEZNAM!X38,"")</f>
        <v>1</v>
      </c>
      <c r="L47" s="107" t="str">
        <f>IF(SEZNAM!Y38="ANO",SEZNAM!Q38&amp;IF(SEZNAM!Q38&lt;&gt;""," - ","")&amp;SEZNAM!R38,"")</f>
        <v>C</v>
      </c>
      <c r="M47" s="109" t="str">
        <f>IF(SEZNAM!Y38="ANO",CONCATENATE(SEZNAM!S38,""),"")</f>
        <v>17.9.2010</v>
      </c>
      <c r="N47" s="175" t="str">
        <f>IF(SEZNAM!Y38="ANO",SEZNAM!V38&amp;CHAR(10)&amp;SEZNAM!Z38,"")</f>
        <v>Slavková
17.9.2010</v>
      </c>
      <c r="O47" s="176"/>
      <c r="P47" s="28"/>
    </row>
    <row r="48" spans="2:16" ht="20.25" customHeight="1" thickBot="1">
      <c r="B48" s="28"/>
      <c r="C48" s="106">
        <f>SEZNAM!B39</f>
        <v>33</v>
      </c>
      <c r="D48" s="174" t="str">
        <f>SEZNAM!C39</f>
        <v>Chocová</v>
      </c>
      <c r="E48" s="174"/>
      <c r="F48" s="174"/>
      <c r="G48" s="174" t="str">
        <f>SEZNAM!D39</f>
        <v>Lenka</v>
      </c>
      <c r="H48" s="174"/>
      <c r="I48" s="107">
        <f>SEZNAM!F39</f>
        <v>101473</v>
      </c>
      <c r="J48" s="107">
        <f>SEZNAM!M39</f>
        <v>0</v>
      </c>
      <c r="K48" s="108" t="str">
        <f>CONCATENATE(SEZNAM!X39,"")</f>
        <v>1</v>
      </c>
      <c r="L48" s="107" t="str">
        <f>IF(SEZNAM!Y39="ANO",SEZNAM!Q39&amp;IF(SEZNAM!Q39&lt;&gt;""," - ","")&amp;SEZNAM!R39,"")</f>
        <v>A</v>
      </c>
      <c r="M48" s="109" t="str">
        <f>IF(SEZNAM!Y39="ANO",CONCATENATE(SEZNAM!S39,""),"")</f>
        <v>5.6.2010</v>
      </c>
      <c r="N48" s="175" t="str">
        <f>IF(SEZNAM!Y39="ANO",SEZNAM!V39&amp;CHAR(10)&amp;SEZNAM!Z39,"")</f>
        <v>Slavková
5.6.2010</v>
      </c>
      <c r="O48" s="176"/>
      <c r="P48" s="28"/>
    </row>
    <row r="49" spans="2:16" ht="20.25" customHeight="1" thickBot="1">
      <c r="B49" s="28"/>
      <c r="C49" s="106">
        <f>SEZNAM!B40</f>
        <v>34</v>
      </c>
      <c r="D49" s="174" t="str">
        <f>SEZNAM!C40</f>
        <v>Iral</v>
      </c>
      <c r="E49" s="174"/>
      <c r="F49" s="174"/>
      <c r="G49" s="174" t="str">
        <f>SEZNAM!D40</f>
        <v>Petr</v>
      </c>
      <c r="H49" s="174"/>
      <c r="I49" s="107">
        <f>SEZNAM!F40</f>
        <v>100999</v>
      </c>
      <c r="J49" s="107">
        <f>SEZNAM!M40</f>
        <v>0</v>
      </c>
      <c r="K49" s="108" t="str">
        <f>CONCATENATE(SEZNAM!X40,"")</f>
        <v>1</v>
      </c>
      <c r="L49" s="107" t="str">
        <f>IF(SEZNAM!Y40="ANO",SEZNAM!Q40&amp;IF(SEZNAM!Q40&lt;&gt;""," - ","")&amp;SEZNAM!R40,"")</f>
        <v>B</v>
      </c>
      <c r="M49" s="109" t="str">
        <f>IF(SEZNAM!Y40="ANO",CONCATENATE(SEZNAM!S40,""),"")</f>
        <v>16.2.2010</v>
      </c>
      <c r="N49" s="175" t="str">
        <f>IF(SEZNAM!Y40="ANO",SEZNAM!V40&amp;CHAR(10)&amp;SEZNAM!Z40,"")</f>
        <v>Slavková
16.2.2010</v>
      </c>
      <c r="O49" s="176"/>
      <c r="P49" s="28"/>
    </row>
    <row r="50" spans="2:16" ht="20.25" customHeight="1" thickBot="1">
      <c r="B50" s="28"/>
      <c r="C50" s="106">
        <f>SEZNAM!B41</f>
        <v>35</v>
      </c>
      <c r="D50" s="174" t="str">
        <f>SEZNAM!C41</f>
        <v>Jakubcová</v>
      </c>
      <c r="E50" s="174"/>
      <c r="F50" s="174"/>
      <c r="G50" s="174" t="str">
        <f>SEZNAM!D41</f>
        <v>Jana</v>
      </c>
      <c r="H50" s="174"/>
      <c r="I50" s="107">
        <f>SEZNAM!F41</f>
        <v>101472</v>
      </c>
      <c r="J50" s="107">
        <f>SEZNAM!M41</f>
        <v>0</v>
      </c>
      <c r="K50" s="108" t="str">
        <f>CONCATENATE(SEZNAM!X41,"")</f>
        <v>1</v>
      </c>
      <c r="L50" s="107" t="str">
        <f>IF(SEZNAM!Y41="ANO",SEZNAM!Q41&amp;IF(SEZNAM!Q41&lt;&gt;""," - ","")&amp;SEZNAM!R41,"")</f>
        <v>A</v>
      </c>
      <c r="M50" s="109" t="str">
        <f>IF(SEZNAM!Y41="ANO",CONCATENATE(SEZNAM!S41,""),"")</f>
        <v>17.9.2010</v>
      </c>
      <c r="N50" s="175" t="str">
        <f>IF(SEZNAM!Y41="ANO",SEZNAM!V41&amp;CHAR(10)&amp;SEZNAM!Z41,"")</f>
        <v>Slavková
17.9.2010</v>
      </c>
      <c r="O50" s="176"/>
      <c r="P50" s="28"/>
    </row>
    <row r="51" spans="2:16" ht="20.25" customHeight="1" thickBot="1">
      <c r="B51" s="28"/>
      <c r="C51" s="106">
        <f>SEZNAM!B42</f>
        <v>36</v>
      </c>
      <c r="D51" s="174" t="str">
        <f>SEZNAM!C42</f>
        <v>Jilečková</v>
      </c>
      <c r="E51" s="174"/>
      <c r="F51" s="174"/>
      <c r="G51" s="174" t="str">
        <f>SEZNAM!D42</f>
        <v>Petra</v>
      </c>
      <c r="H51" s="174"/>
      <c r="I51" s="107">
        <f>SEZNAM!F42</f>
        <v>101223</v>
      </c>
      <c r="J51" s="107">
        <f>SEZNAM!M42</f>
        <v>0</v>
      </c>
      <c r="K51" s="108" t="str">
        <f>CONCATENATE(SEZNAM!X42,"")</f>
        <v>0</v>
      </c>
      <c r="L51" s="107">
        <f>IF(SEZNAM!Y42="ANO",SEZNAM!Q42&amp;IF(SEZNAM!Q42&lt;&gt;""," - ","")&amp;SEZNAM!R42,"")</f>
      </c>
      <c r="M51" s="109">
        <f>IF(SEZNAM!Y42="ANO",CONCATENATE(SEZNAM!S42,""),"")</f>
      </c>
      <c r="N51" s="175">
        <f>IF(SEZNAM!Y42="ANO",SEZNAM!V42&amp;CHAR(10)&amp;SEZNAM!Z42,"")</f>
      </c>
      <c r="O51" s="176"/>
      <c r="P51" s="28"/>
    </row>
    <row r="52" spans="2:16" ht="20.25" customHeight="1" thickBot="1">
      <c r="B52" s="28"/>
      <c r="C52" s="106">
        <f>SEZNAM!B43</f>
        <v>37</v>
      </c>
      <c r="D52" s="174" t="str">
        <f>SEZNAM!C43</f>
        <v>Jílek</v>
      </c>
      <c r="E52" s="174"/>
      <c r="F52" s="174"/>
      <c r="G52" s="174" t="str">
        <f>SEZNAM!D43</f>
        <v>Martin</v>
      </c>
      <c r="H52" s="174"/>
      <c r="I52" s="107">
        <f>SEZNAM!F43</f>
        <v>101164</v>
      </c>
      <c r="J52" s="107">
        <f>SEZNAM!M43</f>
        <v>0</v>
      </c>
      <c r="K52" s="108" t="str">
        <f>CONCATENATE(SEZNAM!X43,"")</f>
        <v>1</v>
      </c>
      <c r="L52" s="107" t="str">
        <f>IF(SEZNAM!Y43="ANO",SEZNAM!Q43&amp;IF(SEZNAM!Q43&lt;&gt;""," - ","")&amp;SEZNAM!R43,"")</f>
        <v>A</v>
      </c>
      <c r="M52" s="109" t="str">
        <f>IF(SEZNAM!Y43="ANO",CONCATENATE(SEZNAM!S43,""),"")</f>
        <v>5.6.2010</v>
      </c>
      <c r="N52" s="175" t="str">
        <f>IF(SEZNAM!Y43="ANO",SEZNAM!V43&amp;CHAR(10)&amp;SEZNAM!Z43,"")</f>
        <v>Slavková
7.6.2010</v>
      </c>
      <c r="O52" s="176"/>
      <c r="P52" s="28"/>
    </row>
    <row r="53" spans="2:16" ht="20.25" customHeight="1" thickBot="1">
      <c r="B53" s="28"/>
      <c r="C53" s="106">
        <f>SEZNAM!B44</f>
        <v>38</v>
      </c>
      <c r="D53" s="174" t="str">
        <f>SEZNAM!C44</f>
        <v>Jordáková</v>
      </c>
      <c r="E53" s="174"/>
      <c r="F53" s="174"/>
      <c r="G53" s="174" t="str">
        <f>SEZNAM!D44</f>
        <v>Jana</v>
      </c>
      <c r="H53" s="174"/>
      <c r="I53" s="107">
        <f>SEZNAM!F44</f>
        <v>101540</v>
      </c>
      <c r="J53" s="107">
        <f>SEZNAM!M44</f>
        <v>0</v>
      </c>
      <c r="K53" s="108" t="str">
        <f>CONCATENATE(SEZNAM!X44,"")</f>
        <v>1</v>
      </c>
      <c r="L53" s="107" t="str">
        <f>IF(SEZNAM!Y44="ANO",SEZNAM!Q44&amp;IF(SEZNAM!Q44&lt;&gt;""," - ","")&amp;SEZNAM!R44,"")</f>
        <v>A</v>
      </c>
      <c r="M53" s="109" t="str">
        <f>IF(SEZNAM!Y44="ANO",CONCATENATE(SEZNAM!S44,""),"")</f>
        <v>17.9.2010</v>
      </c>
      <c r="N53" s="175" t="str">
        <f>IF(SEZNAM!Y44="ANO",SEZNAM!V44&amp;CHAR(10)&amp;SEZNAM!Z44,"")</f>
        <v>Slavková
20.9.2010</v>
      </c>
      <c r="O53" s="176"/>
      <c r="P53" s="28"/>
    </row>
    <row r="54" spans="2:16" ht="20.25" customHeight="1" thickBot="1">
      <c r="B54" s="28"/>
      <c r="C54" s="106">
        <f>SEZNAM!B45</f>
        <v>39</v>
      </c>
      <c r="D54" s="174" t="str">
        <f>SEZNAM!C45</f>
        <v>Kabátová</v>
      </c>
      <c r="E54" s="174"/>
      <c r="F54" s="174"/>
      <c r="G54" s="174" t="str">
        <f>SEZNAM!D45</f>
        <v>Lucie</v>
      </c>
      <c r="H54" s="174"/>
      <c r="I54" s="107">
        <f>SEZNAM!F45</f>
        <v>101181</v>
      </c>
      <c r="J54" s="107">
        <f>SEZNAM!M45</f>
        <v>0</v>
      </c>
      <c r="K54" s="108" t="str">
        <f>CONCATENATE(SEZNAM!X45,"")</f>
        <v>1</v>
      </c>
      <c r="L54" s="107" t="str">
        <f>IF(SEZNAM!Y45="ANO",SEZNAM!Q45&amp;IF(SEZNAM!Q45&lt;&gt;""," - ","")&amp;SEZNAM!R45,"")</f>
        <v>B</v>
      </c>
      <c r="M54" s="109" t="str">
        <f>IF(SEZNAM!Y45="ANO",CONCATENATE(SEZNAM!S45,""),"")</f>
        <v>5.6.2010</v>
      </c>
      <c r="N54" s="175" t="str">
        <f>IF(SEZNAM!Y45="ANO",SEZNAM!V45&amp;CHAR(10)&amp;SEZNAM!Z45,"")</f>
        <v>Slavková
5.6.2010</v>
      </c>
      <c r="O54" s="176"/>
      <c r="P54" s="28"/>
    </row>
    <row r="55" spans="2:16" ht="20.25" customHeight="1" thickBot="1">
      <c r="B55" s="28"/>
      <c r="C55" s="106">
        <f>SEZNAM!B46</f>
        <v>40</v>
      </c>
      <c r="D55" s="174" t="str">
        <f>SEZNAM!C46</f>
        <v>Kadlecová</v>
      </c>
      <c r="E55" s="174"/>
      <c r="F55" s="174"/>
      <c r="G55" s="174" t="str">
        <f>SEZNAM!D46</f>
        <v>Eva</v>
      </c>
      <c r="H55" s="174"/>
      <c r="I55" s="107">
        <f>SEZNAM!F46</f>
        <v>101274</v>
      </c>
      <c r="J55" s="107">
        <f>SEZNAM!M46</f>
        <v>0</v>
      </c>
      <c r="K55" s="108" t="str">
        <f>CONCATENATE(SEZNAM!X46,"")</f>
        <v>1</v>
      </c>
      <c r="L55" s="107" t="str">
        <f>IF(SEZNAM!Y46="ANO",SEZNAM!Q46&amp;IF(SEZNAM!Q46&lt;&gt;""," - ","")&amp;SEZNAM!R46,"")</f>
        <v>A</v>
      </c>
      <c r="M55" s="109" t="str">
        <f>IF(SEZNAM!Y46="ANO",CONCATENATE(SEZNAM!S46,""),"")</f>
        <v>5.6.2010</v>
      </c>
      <c r="N55" s="175" t="str">
        <f>IF(SEZNAM!Y46="ANO",SEZNAM!V46&amp;CHAR(10)&amp;SEZNAM!Z46,"")</f>
        <v>Slavková
5.6.2010</v>
      </c>
      <c r="O55" s="176"/>
      <c r="P55" s="28"/>
    </row>
    <row r="56" spans="2:16" ht="20.25" customHeight="1" thickBot="1">
      <c r="B56" s="28"/>
      <c r="C56" s="106">
        <f>SEZNAM!B47</f>
        <v>41</v>
      </c>
      <c r="D56" s="174" t="str">
        <f>SEZNAM!C47</f>
        <v>Knězová</v>
      </c>
      <c r="E56" s="174"/>
      <c r="F56" s="174"/>
      <c r="G56" s="174" t="str">
        <f>SEZNAM!D47</f>
        <v>Stanislava</v>
      </c>
      <c r="H56" s="174"/>
      <c r="I56" s="107">
        <f>SEZNAM!F47</f>
        <v>101354</v>
      </c>
      <c r="J56" s="107">
        <f>SEZNAM!M47</f>
        <v>0</v>
      </c>
      <c r="K56" s="108" t="str">
        <f>CONCATENATE(SEZNAM!X47,"")</f>
        <v>1</v>
      </c>
      <c r="L56" s="107" t="str">
        <f>IF(SEZNAM!Y47="ANO",SEZNAM!Q47&amp;IF(SEZNAM!Q47&lt;&gt;""," - ","")&amp;SEZNAM!R47,"")</f>
        <v>B</v>
      </c>
      <c r="M56" s="109" t="str">
        <f>IF(SEZNAM!Y47="ANO",CONCATENATE(SEZNAM!S47,""),"")</f>
        <v>5.6.2010</v>
      </c>
      <c r="N56" s="175" t="str">
        <f>IF(SEZNAM!Y47="ANO",SEZNAM!V47&amp;CHAR(10)&amp;SEZNAM!Z47,"")</f>
        <v>Slavková
5.6.2010</v>
      </c>
      <c r="O56" s="176"/>
      <c r="P56" s="28"/>
    </row>
    <row r="57" spans="2:16" ht="20.25" customHeight="1" thickBot="1">
      <c r="B57" s="28"/>
      <c r="C57" s="106">
        <f>SEZNAM!B48</f>
        <v>42</v>
      </c>
      <c r="D57" s="174" t="str">
        <f>SEZNAM!C48</f>
        <v>Kobian</v>
      </c>
      <c r="E57" s="174"/>
      <c r="F57" s="174"/>
      <c r="G57" s="174" t="str">
        <f>SEZNAM!D48</f>
        <v>Petr</v>
      </c>
      <c r="H57" s="174"/>
      <c r="I57" s="107">
        <f>SEZNAM!F48</f>
        <v>101502</v>
      </c>
      <c r="J57" s="107">
        <f>SEZNAM!M48</f>
        <v>0</v>
      </c>
      <c r="K57" s="108" t="str">
        <f>CONCATENATE(SEZNAM!X48,"")</f>
        <v>1</v>
      </c>
      <c r="L57" s="107" t="str">
        <f>IF(SEZNAM!Y48="ANO",SEZNAM!Q48&amp;IF(SEZNAM!Q48&lt;&gt;""," - ","")&amp;SEZNAM!R48,"")</f>
        <v>A</v>
      </c>
      <c r="M57" s="109" t="str">
        <f>IF(SEZNAM!Y48="ANO",CONCATENATE(SEZNAM!S48,""),"")</f>
        <v>11.6.2010</v>
      </c>
      <c r="N57" s="175" t="str">
        <f>IF(SEZNAM!Y48="ANO",SEZNAM!V48&amp;CHAR(10)&amp;SEZNAM!Z48,"")</f>
        <v>Slavková
11.6.2010</v>
      </c>
      <c r="O57" s="176"/>
      <c r="P57" s="28"/>
    </row>
    <row r="58" spans="2:16" ht="20.25" customHeight="1" thickBot="1">
      <c r="B58" s="28"/>
      <c r="C58" s="106">
        <f>SEZNAM!B49</f>
        <v>43</v>
      </c>
      <c r="D58" s="174" t="str">
        <f>SEZNAM!C49</f>
        <v>Kobianová</v>
      </c>
      <c r="E58" s="174"/>
      <c r="F58" s="174"/>
      <c r="G58" s="174" t="str">
        <f>SEZNAM!D49</f>
        <v>Andrea</v>
      </c>
      <c r="H58" s="174"/>
      <c r="I58" s="107">
        <f>SEZNAM!F49</f>
        <v>101504</v>
      </c>
      <c r="J58" s="107">
        <f>SEZNAM!M49</f>
        <v>0</v>
      </c>
      <c r="K58" s="108" t="str">
        <f>CONCATENATE(SEZNAM!X49,"")</f>
        <v>1</v>
      </c>
      <c r="L58" s="107" t="str">
        <f>IF(SEZNAM!Y49="ANO",SEZNAM!Q49&amp;IF(SEZNAM!Q49&lt;&gt;""," - ","")&amp;SEZNAM!R49,"")</f>
        <v>B</v>
      </c>
      <c r="M58" s="109" t="str">
        <f>IF(SEZNAM!Y49="ANO",CONCATENATE(SEZNAM!S49,""),"")</f>
        <v>11.6.2010</v>
      </c>
      <c r="N58" s="175" t="str">
        <f>IF(SEZNAM!Y49="ANO",SEZNAM!V49&amp;CHAR(10)&amp;SEZNAM!Z49,"")</f>
        <v>Slavková
11.6.2010</v>
      </c>
      <c r="O58" s="176"/>
      <c r="P58" s="28"/>
    </row>
    <row r="59" spans="2:16" ht="20.25" customHeight="1" thickBot="1">
      <c r="B59" s="28"/>
      <c r="C59" s="106">
        <f>SEZNAM!B50</f>
        <v>44</v>
      </c>
      <c r="D59" s="174" t="str">
        <f>SEZNAM!C50</f>
        <v>Koblasová</v>
      </c>
      <c r="E59" s="174"/>
      <c r="F59" s="174"/>
      <c r="G59" s="174" t="str">
        <f>SEZNAM!D50</f>
        <v>Jana</v>
      </c>
      <c r="H59" s="174"/>
      <c r="I59" s="107">
        <f>SEZNAM!F50</f>
        <v>101283</v>
      </c>
      <c r="J59" s="107">
        <f>SEZNAM!M50</f>
        <v>0</v>
      </c>
      <c r="K59" s="108" t="str">
        <f>CONCATENATE(SEZNAM!X50,"")</f>
        <v>1</v>
      </c>
      <c r="L59" s="107" t="str">
        <f>IF(SEZNAM!Y50="ANO",SEZNAM!Q50&amp;IF(SEZNAM!Q50&lt;&gt;""," - ","")&amp;SEZNAM!R50,"")</f>
        <v>C</v>
      </c>
      <c r="M59" s="109" t="str">
        <f>IF(SEZNAM!Y50="ANO",CONCATENATE(SEZNAM!S50,""),"")</f>
        <v>4.6.2010</v>
      </c>
      <c r="N59" s="175" t="str">
        <f>IF(SEZNAM!Y50="ANO",SEZNAM!V50&amp;CHAR(10)&amp;SEZNAM!Z50,"")</f>
        <v>Slavková
4.6.2010</v>
      </c>
      <c r="O59" s="176"/>
      <c r="P59" s="28"/>
    </row>
    <row r="60" spans="2:16" ht="20.25" customHeight="1" thickBot="1">
      <c r="B60" s="28"/>
      <c r="C60" s="106">
        <f>SEZNAM!B51</f>
        <v>45</v>
      </c>
      <c r="D60" s="174" t="str">
        <f>SEZNAM!C51</f>
        <v>Korbel</v>
      </c>
      <c r="E60" s="174"/>
      <c r="F60" s="174"/>
      <c r="G60" s="174" t="str">
        <f>SEZNAM!D51</f>
        <v>Milan</v>
      </c>
      <c r="H60" s="174"/>
      <c r="I60" s="107">
        <f>SEZNAM!F51</f>
        <v>101563</v>
      </c>
      <c r="J60" s="107">
        <f>SEZNAM!M51</f>
        <v>0</v>
      </c>
      <c r="K60" s="108" t="str">
        <f>CONCATENATE(SEZNAM!X51,"")</f>
        <v>1</v>
      </c>
      <c r="L60" s="107" t="str">
        <f>IF(SEZNAM!Y51="ANO",SEZNAM!Q51&amp;IF(SEZNAM!Q51&lt;&gt;""," - ","")&amp;SEZNAM!R51,"")</f>
        <v>A</v>
      </c>
      <c r="M60" s="109" t="str">
        <f>IF(SEZNAM!Y51="ANO",CONCATENATE(SEZNAM!S51,""),"")</f>
        <v>11.6.2010</v>
      </c>
      <c r="N60" s="175" t="str">
        <f>IF(SEZNAM!Y51="ANO",SEZNAM!V51&amp;CHAR(10)&amp;SEZNAM!Z51,"")</f>
        <v>Slavková
11.6.2010</v>
      </c>
      <c r="O60" s="176"/>
      <c r="P60" s="28"/>
    </row>
    <row r="61" spans="2:16" ht="20.25" customHeight="1" thickBot="1">
      <c r="B61" s="28"/>
      <c r="C61" s="106">
        <f>SEZNAM!B52</f>
        <v>46</v>
      </c>
      <c r="D61" s="174" t="str">
        <f>SEZNAM!C52</f>
        <v>Kotásek</v>
      </c>
      <c r="E61" s="174"/>
      <c r="F61" s="174"/>
      <c r="G61" s="174" t="str">
        <f>SEZNAM!D52</f>
        <v>Lukáš</v>
      </c>
      <c r="H61" s="174"/>
      <c r="I61" s="107">
        <f>SEZNAM!F52</f>
        <v>101361</v>
      </c>
      <c r="J61" s="107">
        <f>SEZNAM!M52</f>
        <v>0</v>
      </c>
      <c r="K61" s="108" t="str">
        <f>CONCATENATE(SEZNAM!X52,"")</f>
        <v>1</v>
      </c>
      <c r="L61" s="107" t="str">
        <f>IF(SEZNAM!Y52="ANO",SEZNAM!Q52&amp;IF(SEZNAM!Q52&lt;&gt;""," - ","")&amp;SEZNAM!R52,"")</f>
        <v>A</v>
      </c>
      <c r="M61" s="109" t="str">
        <f>IF(SEZNAM!Y52="ANO",CONCATENATE(SEZNAM!S52,""),"")</f>
        <v>5.6.2010</v>
      </c>
      <c r="N61" s="175" t="str">
        <f>IF(SEZNAM!Y52="ANO",SEZNAM!V52&amp;CHAR(10)&amp;SEZNAM!Z52,"")</f>
        <v>Slavková
7.6.2010</v>
      </c>
      <c r="O61" s="176"/>
      <c r="P61" s="28"/>
    </row>
    <row r="62" spans="2:16" ht="20.25" customHeight="1" thickBot="1">
      <c r="B62" s="28"/>
      <c r="C62" s="106">
        <f>SEZNAM!B53</f>
        <v>47</v>
      </c>
      <c r="D62" s="174" t="str">
        <f>SEZNAM!C53</f>
        <v>Koubek</v>
      </c>
      <c r="E62" s="174"/>
      <c r="F62" s="174"/>
      <c r="G62" s="174" t="str">
        <f>SEZNAM!D53</f>
        <v>Václav</v>
      </c>
      <c r="H62" s="174"/>
      <c r="I62" s="107">
        <f>SEZNAM!F53</f>
        <v>101594</v>
      </c>
      <c r="J62" s="107">
        <f>SEZNAM!M53</f>
        <v>0</v>
      </c>
      <c r="K62" s="108" t="str">
        <f>CONCATENATE(SEZNAM!X53,"")</f>
        <v>1</v>
      </c>
      <c r="L62" s="107" t="str">
        <f>IF(SEZNAM!Y53="ANO",SEZNAM!Q53&amp;IF(SEZNAM!Q53&lt;&gt;""," - ","")&amp;SEZNAM!R53,"")</f>
        <v>A</v>
      </c>
      <c r="M62" s="109" t="str">
        <f>IF(SEZNAM!Y53="ANO",CONCATENATE(SEZNAM!S53,""),"")</f>
        <v>4.6.2010</v>
      </c>
      <c r="N62" s="175" t="str">
        <f>IF(SEZNAM!Y53="ANO",SEZNAM!V53&amp;CHAR(10)&amp;SEZNAM!Z53,"")</f>
        <v>Slavková
5.6.2010</v>
      </c>
      <c r="O62" s="176"/>
      <c r="P62" s="28"/>
    </row>
    <row r="63" spans="2:16" ht="20.25" customHeight="1" thickBot="1">
      <c r="B63" s="28"/>
      <c r="C63" s="106">
        <f>SEZNAM!B54</f>
        <v>48</v>
      </c>
      <c r="D63" s="174" t="str">
        <f>SEZNAM!C54</f>
        <v>Kourková</v>
      </c>
      <c r="E63" s="174"/>
      <c r="F63" s="174"/>
      <c r="G63" s="174" t="str">
        <f>SEZNAM!D54</f>
        <v>Pavla</v>
      </c>
      <c r="H63" s="174"/>
      <c r="I63" s="107">
        <f>SEZNAM!F54</f>
        <v>101862</v>
      </c>
      <c r="J63" s="107">
        <f>SEZNAM!M54</f>
        <v>0</v>
      </c>
      <c r="K63" s="108" t="str">
        <f>CONCATENATE(SEZNAM!X54,"")</f>
        <v>1</v>
      </c>
      <c r="L63" s="107" t="str">
        <f>IF(SEZNAM!Y54="ANO",SEZNAM!Q54&amp;IF(SEZNAM!Q54&lt;&gt;""," - ","")&amp;SEZNAM!R54,"")</f>
        <v>B</v>
      </c>
      <c r="M63" s="109" t="str">
        <f>IF(SEZNAM!Y54="ANO",CONCATENATE(SEZNAM!S54,""),"")</f>
        <v>17.9.2010</v>
      </c>
      <c r="N63" s="175" t="str">
        <f>IF(SEZNAM!Y54="ANO",SEZNAM!V54&amp;CHAR(10)&amp;SEZNAM!Z54,"")</f>
        <v>Slavková
20.9.2010</v>
      </c>
      <c r="O63" s="176"/>
      <c r="P63" s="28"/>
    </row>
    <row r="64" spans="2:16" ht="20.25" customHeight="1" thickBot="1">
      <c r="B64" s="28"/>
      <c r="C64" s="106">
        <f>SEZNAM!B55</f>
        <v>49</v>
      </c>
      <c r="D64" s="174" t="str">
        <f>SEZNAM!C55</f>
        <v>Kozák</v>
      </c>
      <c r="E64" s="174"/>
      <c r="F64" s="174"/>
      <c r="G64" s="174" t="str">
        <f>SEZNAM!D55</f>
        <v>Josef</v>
      </c>
      <c r="H64" s="174"/>
      <c r="I64" s="107">
        <f>SEZNAM!F55</f>
        <v>101436</v>
      </c>
      <c r="J64" s="107">
        <f>SEZNAM!M55</f>
        <v>0</v>
      </c>
      <c r="K64" s="108" t="str">
        <f>CONCATENATE(SEZNAM!X55,"")</f>
        <v>1</v>
      </c>
      <c r="L64" s="107" t="str">
        <f>IF(SEZNAM!Y55="ANO",SEZNAM!Q55&amp;IF(SEZNAM!Q55&lt;&gt;""," - ","")&amp;SEZNAM!R55,"")</f>
        <v>E</v>
      </c>
      <c r="M64" s="109" t="str">
        <f>IF(SEZNAM!Y55="ANO",CONCATENATE(SEZNAM!S55,""),"")</f>
        <v>11.6.2010</v>
      </c>
      <c r="N64" s="175" t="str">
        <f>IF(SEZNAM!Y55="ANO",SEZNAM!V55&amp;CHAR(10)&amp;SEZNAM!Z55,"")</f>
        <v>Slavková
11.6.2010</v>
      </c>
      <c r="O64" s="176"/>
      <c r="P64" s="28"/>
    </row>
    <row r="65" spans="2:16" ht="20.25" customHeight="1" thickBot="1">
      <c r="B65" s="28"/>
      <c r="C65" s="106">
        <f>SEZNAM!B56</f>
        <v>50</v>
      </c>
      <c r="D65" s="174" t="str">
        <f>SEZNAM!C56</f>
        <v>Krauskopf</v>
      </c>
      <c r="E65" s="174"/>
      <c r="F65" s="174"/>
      <c r="G65" s="174" t="str">
        <f>SEZNAM!D56</f>
        <v>Zdeněk</v>
      </c>
      <c r="H65" s="174"/>
      <c r="I65" s="107">
        <f>SEZNAM!F56</f>
        <v>101208</v>
      </c>
      <c r="J65" s="107">
        <f>SEZNAM!M56</f>
        <v>0</v>
      </c>
      <c r="K65" s="108" t="str">
        <f>CONCATENATE(SEZNAM!X56,"")</f>
        <v>1</v>
      </c>
      <c r="L65" s="107" t="str">
        <f>IF(SEZNAM!Y56="ANO",SEZNAM!Q56&amp;IF(SEZNAM!Q56&lt;&gt;""," - ","")&amp;SEZNAM!R56,"")</f>
        <v>A</v>
      </c>
      <c r="M65" s="109" t="str">
        <f>IF(SEZNAM!Y56="ANO",CONCATENATE(SEZNAM!S56,""),"")</f>
        <v>5.6.2010</v>
      </c>
      <c r="N65" s="175" t="str">
        <f>IF(SEZNAM!Y56="ANO",SEZNAM!V56&amp;CHAR(10)&amp;SEZNAM!Z56,"")</f>
        <v>Slavková
7.6.2010</v>
      </c>
      <c r="O65" s="176"/>
      <c r="P65" s="28"/>
    </row>
    <row r="66" spans="2:16" ht="20.25" customHeight="1" thickBot="1">
      <c r="B66" s="28"/>
      <c r="C66" s="106">
        <f>SEZNAM!B57</f>
        <v>51</v>
      </c>
      <c r="D66" s="174" t="str">
        <f>SEZNAM!C57</f>
        <v>Kropíková</v>
      </c>
      <c r="E66" s="174"/>
      <c r="F66" s="174"/>
      <c r="G66" s="174" t="str">
        <f>SEZNAM!D57</f>
        <v>Martina</v>
      </c>
      <c r="H66" s="174"/>
      <c r="I66" s="107">
        <f>SEZNAM!F57</f>
        <v>101347</v>
      </c>
      <c r="J66" s="107">
        <f>SEZNAM!M57</f>
        <v>0</v>
      </c>
      <c r="K66" s="108" t="str">
        <f>CONCATENATE(SEZNAM!X57,"")</f>
        <v>1</v>
      </c>
      <c r="L66" s="107" t="str">
        <f>IF(SEZNAM!Y57="ANO",SEZNAM!Q57&amp;IF(SEZNAM!Q57&lt;&gt;""," - ","")&amp;SEZNAM!R57,"")</f>
        <v>B</v>
      </c>
      <c r="M66" s="109" t="str">
        <f>IF(SEZNAM!Y57="ANO",CONCATENATE(SEZNAM!S57,""),"")</f>
        <v>4.6.2010</v>
      </c>
      <c r="N66" s="175" t="str">
        <f>IF(SEZNAM!Y57="ANO",SEZNAM!V57&amp;CHAR(10)&amp;SEZNAM!Z57,"")</f>
        <v>Slavková
5.6.2010</v>
      </c>
      <c r="O66" s="176"/>
      <c r="P66" s="28"/>
    </row>
    <row r="67" spans="2:16" ht="20.25" customHeight="1" thickBot="1">
      <c r="B67" s="28"/>
      <c r="C67" s="106">
        <f>SEZNAM!B58</f>
        <v>52</v>
      </c>
      <c r="D67" s="174" t="str">
        <f>SEZNAM!C58</f>
        <v>Kučerová</v>
      </c>
      <c r="E67" s="174"/>
      <c r="F67" s="174"/>
      <c r="G67" s="174" t="str">
        <f>SEZNAM!D58</f>
        <v>Renáta</v>
      </c>
      <c r="H67" s="174"/>
      <c r="I67" s="107">
        <f>SEZNAM!F58</f>
        <v>101341</v>
      </c>
      <c r="J67" s="107">
        <f>SEZNAM!M58</f>
        <v>0</v>
      </c>
      <c r="K67" s="108" t="str">
        <f>CONCATENATE(SEZNAM!X58,"")</f>
        <v>1</v>
      </c>
      <c r="L67" s="107" t="str">
        <f>IF(SEZNAM!Y58="ANO",SEZNAM!Q58&amp;IF(SEZNAM!Q58&lt;&gt;""," - ","")&amp;SEZNAM!R58,"")</f>
        <v>B</v>
      </c>
      <c r="M67" s="109" t="str">
        <f>IF(SEZNAM!Y58="ANO",CONCATENATE(SEZNAM!S58,""),"")</f>
        <v>4.6.2010</v>
      </c>
      <c r="N67" s="175" t="str">
        <f>IF(SEZNAM!Y58="ANO",SEZNAM!V58&amp;CHAR(10)&amp;SEZNAM!Z58,"")</f>
        <v>Slavková
5.6.2010</v>
      </c>
      <c r="O67" s="176"/>
      <c r="P67" s="28"/>
    </row>
    <row r="68" spans="2:16" ht="20.25" customHeight="1" thickBot="1">
      <c r="B68" s="28"/>
      <c r="C68" s="106">
        <f>SEZNAM!B59</f>
        <v>53</v>
      </c>
      <c r="D68" s="174" t="str">
        <f>SEZNAM!C59</f>
        <v>Kudláčková</v>
      </c>
      <c r="E68" s="174"/>
      <c r="F68" s="174"/>
      <c r="G68" s="174" t="str">
        <f>SEZNAM!D59</f>
        <v>Martina</v>
      </c>
      <c r="H68" s="174"/>
      <c r="I68" s="107">
        <f>SEZNAM!F59</f>
        <v>100941</v>
      </c>
      <c r="J68" s="107">
        <f>SEZNAM!M59</f>
        <v>0</v>
      </c>
      <c r="K68" s="108" t="str">
        <f>CONCATENATE(SEZNAM!X59,"")</f>
        <v>1</v>
      </c>
      <c r="L68" s="107" t="str">
        <f>IF(SEZNAM!Y59="ANO",SEZNAM!Q59&amp;IF(SEZNAM!Q59&lt;&gt;""," - ","")&amp;SEZNAM!R59,"")</f>
        <v>B</v>
      </c>
      <c r="M68" s="109" t="str">
        <f>IF(SEZNAM!Y59="ANO",CONCATENATE(SEZNAM!S59,""),"")</f>
        <v>11.6.2010</v>
      </c>
      <c r="N68" s="175" t="str">
        <f>IF(SEZNAM!Y59="ANO",SEZNAM!V59&amp;CHAR(10)&amp;SEZNAM!Z59,"")</f>
        <v>Slavková
11.6.2010</v>
      </c>
      <c r="O68" s="176"/>
      <c r="P68" s="28"/>
    </row>
    <row r="69" spans="2:16" ht="20.25" customHeight="1" thickBot="1">
      <c r="B69" s="28"/>
      <c r="C69" s="106">
        <f>SEZNAM!B60</f>
        <v>54</v>
      </c>
      <c r="D69" s="174" t="str">
        <f>SEZNAM!C60</f>
        <v>Kudláčková</v>
      </c>
      <c r="E69" s="174"/>
      <c r="F69" s="174"/>
      <c r="G69" s="174" t="str">
        <f>SEZNAM!D60</f>
        <v>Martina</v>
      </c>
      <c r="H69" s="174"/>
      <c r="I69" s="107">
        <f>SEZNAM!F60</f>
        <v>101493</v>
      </c>
      <c r="J69" s="107">
        <f>SEZNAM!M60</f>
        <v>0</v>
      </c>
      <c r="K69" s="108" t="str">
        <f>CONCATENATE(SEZNAM!X60,"")</f>
        <v>1</v>
      </c>
      <c r="L69" s="107" t="str">
        <f>IF(SEZNAM!Y60="ANO",SEZNAM!Q60&amp;IF(SEZNAM!Q60&lt;&gt;""," - ","")&amp;SEZNAM!R60,"")</f>
        <v>C</v>
      </c>
      <c r="M69" s="109" t="str">
        <f>IF(SEZNAM!Y60="ANO",CONCATENATE(SEZNAM!S60,""),"")</f>
        <v>12.6.2010</v>
      </c>
      <c r="N69" s="175" t="str">
        <f>IF(SEZNAM!Y60="ANO",SEZNAM!V60&amp;CHAR(10)&amp;SEZNAM!Z60,"")</f>
        <v>Slavková
14.6.2010</v>
      </c>
      <c r="O69" s="176"/>
      <c r="P69" s="28"/>
    </row>
    <row r="70" spans="2:16" ht="20.25" customHeight="1" thickBot="1">
      <c r="B70" s="28"/>
      <c r="C70" s="106">
        <f>SEZNAM!B61</f>
        <v>55</v>
      </c>
      <c r="D70" s="174" t="str">
        <f>SEZNAM!C61</f>
        <v>Kujalová</v>
      </c>
      <c r="E70" s="174"/>
      <c r="F70" s="174"/>
      <c r="G70" s="174" t="str">
        <f>SEZNAM!D61</f>
        <v>Lenka</v>
      </c>
      <c r="H70" s="174"/>
      <c r="I70" s="107">
        <f>SEZNAM!F61</f>
        <v>101604</v>
      </c>
      <c r="J70" s="107">
        <f>SEZNAM!M61</f>
        <v>0</v>
      </c>
      <c r="K70" s="108" t="str">
        <f>CONCATENATE(SEZNAM!X61,"")</f>
        <v>1</v>
      </c>
      <c r="L70" s="107" t="str">
        <f>IF(SEZNAM!Y61="ANO",SEZNAM!Q61&amp;IF(SEZNAM!Q61&lt;&gt;""," - ","")&amp;SEZNAM!R61,"")</f>
        <v>A</v>
      </c>
      <c r="M70" s="109" t="str">
        <f>IF(SEZNAM!Y61="ANO",CONCATENATE(SEZNAM!S61,""),"")</f>
        <v>11.6.2010</v>
      </c>
      <c r="N70" s="175" t="str">
        <f>IF(SEZNAM!Y61="ANO",SEZNAM!V61&amp;CHAR(10)&amp;SEZNAM!Z61,"")</f>
        <v>Slavková
11.6.2010</v>
      </c>
      <c r="O70" s="176"/>
      <c r="P70" s="28"/>
    </row>
    <row r="71" spans="2:16" ht="20.25" customHeight="1" thickBot="1">
      <c r="B71" s="28"/>
      <c r="C71" s="106">
        <f>SEZNAM!B62</f>
        <v>56</v>
      </c>
      <c r="D71" s="174" t="str">
        <f>SEZNAM!C62</f>
        <v>Ledrerová</v>
      </c>
      <c r="E71" s="174"/>
      <c r="F71" s="174"/>
      <c r="G71" s="174" t="str">
        <f>SEZNAM!D62</f>
        <v>Lucie</v>
      </c>
      <c r="H71" s="174"/>
      <c r="I71" s="107">
        <f>SEZNAM!F62</f>
        <v>101217</v>
      </c>
      <c r="J71" s="107">
        <f>SEZNAM!M62</f>
        <v>0</v>
      </c>
      <c r="K71" s="108" t="str">
        <f>CONCATENATE(SEZNAM!X62,"")</f>
        <v>1</v>
      </c>
      <c r="L71" s="107" t="str">
        <f>IF(SEZNAM!Y62="ANO",SEZNAM!Q62&amp;IF(SEZNAM!Q62&lt;&gt;""," - ","")&amp;SEZNAM!R62,"")</f>
        <v>C</v>
      </c>
      <c r="M71" s="109" t="str">
        <f>IF(SEZNAM!Y62="ANO",CONCATENATE(SEZNAM!S62,""),"")</f>
        <v>4.6.2010</v>
      </c>
      <c r="N71" s="175" t="str">
        <f>IF(SEZNAM!Y62="ANO",SEZNAM!V62&amp;CHAR(10)&amp;SEZNAM!Z62,"")</f>
        <v>Slavková
5.6.2010</v>
      </c>
      <c r="O71" s="176"/>
      <c r="P71" s="28"/>
    </row>
    <row r="72" spans="2:16" ht="20.25" customHeight="1" thickBot="1">
      <c r="B72" s="28"/>
      <c r="C72" s="106">
        <f>SEZNAM!B63</f>
        <v>57</v>
      </c>
      <c r="D72" s="174" t="str">
        <f>SEZNAM!C63</f>
        <v>Lindnerová</v>
      </c>
      <c r="E72" s="174"/>
      <c r="F72" s="174"/>
      <c r="G72" s="174" t="str">
        <f>SEZNAM!D63</f>
        <v>Lucie</v>
      </c>
      <c r="H72" s="174"/>
      <c r="I72" s="107">
        <f>SEZNAM!F63</f>
        <v>101248</v>
      </c>
      <c r="J72" s="107">
        <f>SEZNAM!M63</f>
        <v>0</v>
      </c>
      <c r="K72" s="108" t="str">
        <f>CONCATENATE(SEZNAM!X63,"")</f>
        <v>1</v>
      </c>
      <c r="L72" s="107" t="str">
        <f>IF(SEZNAM!Y63="ANO",SEZNAM!Q63&amp;IF(SEZNAM!Q63&lt;&gt;""," - ","")&amp;SEZNAM!R63,"")</f>
        <v>C</v>
      </c>
      <c r="M72" s="109" t="str">
        <f>IF(SEZNAM!Y63="ANO",CONCATENATE(SEZNAM!S63,""),"")</f>
        <v>5.6.2010</v>
      </c>
      <c r="N72" s="175" t="str">
        <f>IF(SEZNAM!Y63="ANO",SEZNAM!V63&amp;CHAR(10)&amp;SEZNAM!Z63,"")</f>
        <v>Slavková
5.6.2010</v>
      </c>
      <c r="O72" s="176"/>
      <c r="P72" s="28"/>
    </row>
    <row r="73" spans="2:16" ht="20.25" customHeight="1" thickBot="1">
      <c r="B73" s="28"/>
      <c r="C73" s="106">
        <f>SEZNAM!B64</f>
        <v>58</v>
      </c>
      <c r="D73" s="174" t="str">
        <f>SEZNAM!C64</f>
        <v>Ludačková</v>
      </c>
      <c r="E73" s="174"/>
      <c r="F73" s="174"/>
      <c r="G73" s="174" t="str">
        <f>SEZNAM!D64</f>
        <v>Nicol</v>
      </c>
      <c r="H73" s="174"/>
      <c r="I73" s="107">
        <f>SEZNAM!F64</f>
        <v>101516</v>
      </c>
      <c r="J73" s="107">
        <f>SEZNAM!M64</f>
        <v>0</v>
      </c>
      <c r="K73" s="108" t="str">
        <f>CONCATENATE(SEZNAM!X64,"")</f>
        <v>1</v>
      </c>
      <c r="L73" s="107" t="str">
        <f>IF(SEZNAM!Y64="ANO",SEZNAM!Q64&amp;IF(SEZNAM!Q64&lt;&gt;""," - ","")&amp;SEZNAM!R64,"")</f>
        <v>F</v>
      </c>
      <c r="M73" s="109" t="str">
        <f>IF(SEZNAM!Y64="ANO",CONCATENATE(SEZNAM!S64,""),"")</f>
        <v>17.9.2010</v>
      </c>
      <c r="N73" s="175" t="str">
        <f>IF(SEZNAM!Y64="ANO",SEZNAM!V64&amp;CHAR(10)&amp;SEZNAM!Z64,"")</f>
        <v>Slavková
17.9.2010</v>
      </c>
      <c r="O73" s="176"/>
      <c r="P73" s="28"/>
    </row>
    <row r="74" spans="2:16" ht="20.25" customHeight="1" thickBot="1">
      <c r="B74" s="28"/>
      <c r="C74" s="106">
        <f>SEZNAM!B65</f>
        <v>59</v>
      </c>
      <c r="D74" s="174" t="str">
        <f>SEZNAM!C65</f>
        <v>Mareš</v>
      </c>
      <c r="E74" s="174"/>
      <c r="F74" s="174"/>
      <c r="G74" s="174" t="str">
        <f>SEZNAM!D65</f>
        <v>Oldřich</v>
      </c>
      <c r="H74" s="174"/>
      <c r="I74" s="107">
        <f>SEZNAM!F65</f>
        <v>101304</v>
      </c>
      <c r="J74" s="107">
        <f>SEZNAM!M65</f>
        <v>0</v>
      </c>
      <c r="K74" s="108" t="str">
        <f>CONCATENATE(SEZNAM!X65,"")</f>
        <v>1</v>
      </c>
      <c r="L74" s="107" t="str">
        <f>IF(SEZNAM!Y65="ANO",SEZNAM!Q65&amp;IF(SEZNAM!Q65&lt;&gt;""," - ","")&amp;SEZNAM!R65,"")</f>
        <v>A</v>
      </c>
      <c r="M74" s="109" t="str">
        <f>IF(SEZNAM!Y65="ANO",CONCATENATE(SEZNAM!S65,""),"")</f>
        <v>17.9.2010</v>
      </c>
      <c r="N74" s="175" t="str">
        <f>IF(SEZNAM!Y65="ANO",SEZNAM!V65&amp;CHAR(10)&amp;SEZNAM!Z65,"")</f>
        <v>Slavková
20.9.2010</v>
      </c>
      <c r="O74" s="176"/>
      <c r="P74" s="28"/>
    </row>
    <row r="75" spans="2:16" ht="20.25" customHeight="1" thickBot="1">
      <c r="B75" s="28"/>
      <c r="C75" s="106">
        <f>SEZNAM!B66</f>
        <v>60</v>
      </c>
      <c r="D75" s="174" t="str">
        <f>SEZNAM!C66</f>
        <v>Maternová</v>
      </c>
      <c r="E75" s="174"/>
      <c r="F75" s="174"/>
      <c r="G75" s="174" t="str">
        <f>SEZNAM!D66</f>
        <v>Zuzana</v>
      </c>
      <c r="H75" s="174"/>
      <c r="I75" s="107">
        <f>SEZNAM!F66</f>
        <v>101267</v>
      </c>
      <c r="J75" s="107">
        <f>SEZNAM!M66</f>
        <v>0</v>
      </c>
      <c r="K75" s="108" t="str">
        <f>CONCATENATE(SEZNAM!X66,"")</f>
        <v>1</v>
      </c>
      <c r="L75" s="107" t="str">
        <f>IF(SEZNAM!Y66="ANO",SEZNAM!Q66&amp;IF(SEZNAM!Q66&lt;&gt;""," - ","")&amp;SEZNAM!R66,"")</f>
        <v>B</v>
      </c>
      <c r="M75" s="109" t="str">
        <f>IF(SEZNAM!Y66="ANO",CONCATENATE(SEZNAM!S66,""),"")</f>
        <v>12.6.2010</v>
      </c>
      <c r="N75" s="175" t="str">
        <f>IF(SEZNAM!Y66="ANO",SEZNAM!V66&amp;CHAR(10)&amp;SEZNAM!Z66,"")</f>
        <v>Slavková
14.6.2010</v>
      </c>
      <c r="O75" s="176"/>
      <c r="P75" s="28"/>
    </row>
    <row r="76" spans="2:16" ht="20.25" customHeight="1" thickBot="1">
      <c r="B76" s="28"/>
      <c r="C76" s="106">
        <f>SEZNAM!B67</f>
        <v>61</v>
      </c>
      <c r="D76" s="174" t="str">
        <f>SEZNAM!C67</f>
        <v>Matušík</v>
      </c>
      <c r="E76" s="174"/>
      <c r="F76" s="174"/>
      <c r="G76" s="174" t="str">
        <f>SEZNAM!D67</f>
        <v>Jakub</v>
      </c>
      <c r="H76" s="174"/>
      <c r="I76" s="107">
        <f>SEZNAM!F67</f>
        <v>101349</v>
      </c>
      <c r="J76" s="107">
        <f>SEZNAM!M67</f>
        <v>0</v>
      </c>
      <c r="K76" s="108" t="str">
        <f>CONCATENATE(SEZNAM!X67,"")</f>
        <v>1</v>
      </c>
      <c r="L76" s="107" t="str">
        <f>IF(SEZNAM!Y67="ANO",SEZNAM!Q67&amp;IF(SEZNAM!Q67&lt;&gt;""," - ","")&amp;SEZNAM!R67,"")</f>
        <v>C</v>
      </c>
      <c r="M76" s="109" t="str">
        <f>IF(SEZNAM!Y67="ANO",CONCATENATE(SEZNAM!S67,""),"")</f>
        <v>4.6.2010</v>
      </c>
      <c r="N76" s="175" t="str">
        <f>IF(SEZNAM!Y67="ANO",SEZNAM!V67&amp;CHAR(10)&amp;SEZNAM!Z67,"")</f>
        <v>Slavková
5.6.2010</v>
      </c>
      <c r="O76" s="176"/>
      <c r="P76" s="28"/>
    </row>
    <row r="77" spans="2:16" ht="20.25" customHeight="1" thickBot="1">
      <c r="B77" s="28"/>
      <c r="C77" s="106">
        <f>SEZNAM!B68</f>
        <v>62</v>
      </c>
      <c r="D77" s="174" t="str">
        <f>SEZNAM!C68</f>
        <v>Maurenc</v>
      </c>
      <c r="E77" s="174"/>
      <c r="F77" s="174"/>
      <c r="G77" s="174" t="str">
        <f>SEZNAM!D68</f>
        <v>Michal</v>
      </c>
      <c r="H77" s="174"/>
      <c r="I77" s="107">
        <f>SEZNAM!F68</f>
        <v>101476</v>
      </c>
      <c r="J77" s="107">
        <f>SEZNAM!M68</f>
        <v>0</v>
      </c>
      <c r="K77" s="108" t="str">
        <f>CONCATENATE(SEZNAM!X68,"")</f>
        <v>1</v>
      </c>
      <c r="L77" s="107" t="str">
        <f>IF(SEZNAM!Y68="ANO",SEZNAM!Q68&amp;IF(SEZNAM!Q68&lt;&gt;""," - ","")&amp;SEZNAM!R68,"")</f>
        <v>B</v>
      </c>
      <c r="M77" s="109" t="str">
        <f>IF(SEZNAM!Y68="ANO",CONCATENATE(SEZNAM!S68,""),"")</f>
        <v>5.6.2010</v>
      </c>
      <c r="N77" s="175" t="str">
        <f>IF(SEZNAM!Y68="ANO",SEZNAM!V68&amp;CHAR(10)&amp;SEZNAM!Z68,"")</f>
        <v>Slavková
5.6.2010</v>
      </c>
      <c r="O77" s="176"/>
      <c r="P77" s="28"/>
    </row>
    <row r="78" spans="2:16" ht="20.25" customHeight="1" thickBot="1">
      <c r="B78" s="28"/>
      <c r="C78" s="106">
        <f>SEZNAM!B69</f>
        <v>63</v>
      </c>
      <c r="D78" s="174" t="str">
        <f>SEZNAM!C69</f>
        <v>Míchal</v>
      </c>
      <c r="E78" s="174"/>
      <c r="F78" s="174"/>
      <c r="G78" s="174" t="str">
        <f>SEZNAM!D69</f>
        <v>Petr</v>
      </c>
      <c r="H78" s="174"/>
      <c r="I78" s="107">
        <f>SEZNAM!F69</f>
        <v>101308</v>
      </c>
      <c r="J78" s="107">
        <f>SEZNAM!M69</f>
        <v>0</v>
      </c>
      <c r="K78" s="108" t="str">
        <f>CONCATENATE(SEZNAM!X69,"")</f>
        <v>1</v>
      </c>
      <c r="L78" s="107" t="str">
        <f>IF(SEZNAM!Y69="ANO",SEZNAM!Q69&amp;IF(SEZNAM!Q69&lt;&gt;""," - ","")&amp;SEZNAM!R69,"")</f>
        <v>B</v>
      </c>
      <c r="M78" s="109" t="str">
        <f>IF(SEZNAM!Y69="ANO",CONCATENATE(SEZNAM!S69,""),"")</f>
        <v>4.6.2010</v>
      </c>
      <c r="N78" s="175" t="str">
        <f>IF(SEZNAM!Y69="ANO",SEZNAM!V69&amp;CHAR(10)&amp;SEZNAM!Z69,"")</f>
        <v>Slavková
5.6.2010</v>
      </c>
      <c r="O78" s="176"/>
      <c r="P78" s="28"/>
    </row>
    <row r="79" spans="2:16" ht="20.25" customHeight="1" thickBot="1">
      <c r="B79" s="28"/>
      <c r="C79" s="106">
        <f>SEZNAM!B70</f>
        <v>64</v>
      </c>
      <c r="D79" s="174" t="str">
        <f>SEZNAM!C70</f>
        <v>Mikolášková</v>
      </c>
      <c r="E79" s="174"/>
      <c r="F79" s="174"/>
      <c r="G79" s="174" t="str">
        <f>SEZNAM!D70</f>
        <v>Adéla</v>
      </c>
      <c r="H79" s="174"/>
      <c r="I79" s="107">
        <f>SEZNAM!F70</f>
        <v>101225</v>
      </c>
      <c r="J79" s="107">
        <f>SEZNAM!M70</f>
        <v>0</v>
      </c>
      <c r="K79" s="108" t="str">
        <f>CONCATENATE(SEZNAM!X70,"")</f>
        <v>1</v>
      </c>
      <c r="L79" s="107" t="str">
        <f>IF(SEZNAM!Y70="ANO",SEZNAM!Q70&amp;IF(SEZNAM!Q70&lt;&gt;""," - ","")&amp;SEZNAM!R70,"")</f>
        <v>C</v>
      </c>
      <c r="M79" s="109" t="str">
        <f>IF(SEZNAM!Y70="ANO",CONCATENATE(SEZNAM!S70,""),"")</f>
        <v>4.6.2010</v>
      </c>
      <c r="N79" s="175" t="str">
        <f>IF(SEZNAM!Y70="ANO",SEZNAM!V70&amp;CHAR(10)&amp;SEZNAM!Z70,"")</f>
        <v>Slavková
5.6.2010</v>
      </c>
      <c r="O79" s="176"/>
      <c r="P79" s="28"/>
    </row>
    <row r="80" spans="2:16" ht="20.25" customHeight="1" thickBot="1">
      <c r="B80" s="28"/>
      <c r="C80" s="106">
        <f>SEZNAM!B71</f>
        <v>65</v>
      </c>
      <c r="D80" s="174" t="str">
        <f>SEZNAM!C71</f>
        <v>Morávková</v>
      </c>
      <c r="E80" s="174"/>
      <c r="F80" s="174"/>
      <c r="G80" s="174" t="str">
        <f>SEZNAM!D71</f>
        <v>Zdeňka</v>
      </c>
      <c r="H80" s="174"/>
      <c r="I80" s="107">
        <f>SEZNAM!F71</f>
        <v>101562</v>
      </c>
      <c r="J80" s="107">
        <f>SEZNAM!M71</f>
        <v>0</v>
      </c>
      <c r="K80" s="108" t="str">
        <f>CONCATENATE(SEZNAM!X71,"")</f>
        <v>1</v>
      </c>
      <c r="L80" s="107" t="str">
        <f>IF(SEZNAM!Y71="ANO",SEZNAM!Q71&amp;IF(SEZNAM!Q71&lt;&gt;""," - ","")&amp;SEZNAM!R71,"")</f>
        <v>B</v>
      </c>
      <c r="M80" s="109" t="str">
        <f>IF(SEZNAM!Y71="ANO",CONCATENATE(SEZNAM!S71,""),"")</f>
        <v>4.6.2010</v>
      </c>
      <c r="N80" s="175" t="str">
        <f>IF(SEZNAM!Y71="ANO",SEZNAM!V71&amp;CHAR(10)&amp;SEZNAM!Z71,"")</f>
        <v>Slavková
5.6.2010</v>
      </c>
      <c r="O80" s="176"/>
      <c r="P80" s="28"/>
    </row>
    <row r="81" spans="2:16" ht="20.25" customHeight="1" thickBot="1">
      <c r="B81" s="28"/>
      <c r="C81" s="106">
        <f>SEZNAM!B72</f>
        <v>66</v>
      </c>
      <c r="D81" s="174" t="str">
        <f>SEZNAM!C72</f>
        <v>Nixová</v>
      </c>
      <c r="E81" s="174"/>
      <c r="F81" s="174"/>
      <c r="G81" s="174" t="str">
        <f>SEZNAM!D72</f>
        <v>Jaromíra</v>
      </c>
      <c r="H81" s="174"/>
      <c r="I81" s="107">
        <f>SEZNAM!F72</f>
        <v>101503</v>
      </c>
      <c r="J81" s="107">
        <f>SEZNAM!M72</f>
        <v>0</v>
      </c>
      <c r="K81" s="108" t="str">
        <f>CONCATENATE(SEZNAM!X72,"")</f>
        <v>1</v>
      </c>
      <c r="L81" s="107" t="str">
        <f>IF(SEZNAM!Y72="ANO",SEZNAM!Q72&amp;IF(SEZNAM!Q72&lt;&gt;""," - ","")&amp;SEZNAM!R72,"")</f>
        <v>B</v>
      </c>
      <c r="M81" s="109" t="str">
        <f>IF(SEZNAM!Y72="ANO",CONCATENATE(SEZNAM!S72,""),"")</f>
        <v>11.6.2010</v>
      </c>
      <c r="N81" s="175" t="str">
        <f>IF(SEZNAM!Y72="ANO",SEZNAM!V72&amp;CHAR(10)&amp;SEZNAM!Z72,"")</f>
        <v>Slavková
11.6.2010</v>
      </c>
      <c r="O81" s="176"/>
      <c r="P81" s="28"/>
    </row>
    <row r="82" spans="2:16" ht="20.25" customHeight="1" thickBot="1">
      <c r="B82" s="28"/>
      <c r="C82" s="106">
        <f>SEZNAM!B73</f>
        <v>67</v>
      </c>
      <c r="D82" s="174" t="str">
        <f>SEZNAM!C73</f>
        <v>Nosek</v>
      </c>
      <c r="E82" s="174"/>
      <c r="F82" s="174"/>
      <c r="G82" s="174" t="str">
        <f>SEZNAM!D73</f>
        <v>Pavel</v>
      </c>
      <c r="H82" s="174"/>
      <c r="I82" s="107">
        <f>SEZNAM!F73</f>
        <v>101206</v>
      </c>
      <c r="J82" s="107">
        <f>SEZNAM!M73</f>
        <v>0</v>
      </c>
      <c r="K82" s="108" t="str">
        <f>CONCATENATE(SEZNAM!X73,"")</f>
        <v>1</v>
      </c>
      <c r="L82" s="107" t="str">
        <f>IF(SEZNAM!Y73="ANO",SEZNAM!Q73&amp;IF(SEZNAM!Q73&lt;&gt;""," - ","")&amp;SEZNAM!R73,"")</f>
        <v>A</v>
      </c>
      <c r="M82" s="109" t="str">
        <f>IF(SEZNAM!Y73="ANO",CONCATENATE(SEZNAM!S73,""),"")</f>
        <v>4.6.2010</v>
      </c>
      <c r="N82" s="175" t="str">
        <f>IF(SEZNAM!Y73="ANO",SEZNAM!V73&amp;CHAR(10)&amp;SEZNAM!Z73,"")</f>
        <v>Slavková
4.6.2010</v>
      </c>
      <c r="O82" s="176"/>
      <c r="P82" s="28"/>
    </row>
    <row r="83" spans="2:16" ht="20.25" customHeight="1" thickBot="1">
      <c r="B83" s="28"/>
      <c r="C83" s="106">
        <f>SEZNAM!B74</f>
        <v>68</v>
      </c>
      <c r="D83" s="174" t="str">
        <f>SEZNAM!C74</f>
        <v>Novák</v>
      </c>
      <c r="E83" s="174"/>
      <c r="F83" s="174"/>
      <c r="G83" s="174" t="str">
        <f>SEZNAM!D74</f>
        <v>Radek</v>
      </c>
      <c r="H83" s="174"/>
      <c r="I83" s="107">
        <f>SEZNAM!F74</f>
        <v>101203</v>
      </c>
      <c r="J83" s="107">
        <f>SEZNAM!M74</f>
        <v>0</v>
      </c>
      <c r="K83" s="108" t="str">
        <f>CONCATENATE(SEZNAM!X74,"")</f>
        <v>1</v>
      </c>
      <c r="L83" s="107" t="str">
        <f>IF(SEZNAM!Y74="ANO",SEZNAM!Q74&amp;IF(SEZNAM!Q74&lt;&gt;""," - ","")&amp;SEZNAM!R74,"")</f>
        <v>E</v>
      </c>
      <c r="M83" s="109" t="str">
        <f>IF(SEZNAM!Y74="ANO",CONCATENATE(SEZNAM!S74,""),"")</f>
        <v>5.6.2010</v>
      </c>
      <c r="N83" s="175" t="str">
        <f>IF(SEZNAM!Y74="ANO",SEZNAM!V74&amp;CHAR(10)&amp;SEZNAM!Z74,"")</f>
        <v>Slavková
7.6.2010</v>
      </c>
      <c r="O83" s="176"/>
      <c r="P83" s="28"/>
    </row>
    <row r="84" spans="2:16" ht="20.25" customHeight="1" thickBot="1">
      <c r="B84" s="28"/>
      <c r="C84" s="106">
        <f>SEZNAM!B75</f>
        <v>69</v>
      </c>
      <c r="D84" s="174" t="str">
        <f>SEZNAM!C75</f>
        <v>Novák</v>
      </c>
      <c r="E84" s="174"/>
      <c r="F84" s="174"/>
      <c r="G84" s="174" t="str">
        <f>SEZNAM!D75</f>
        <v>Pavel</v>
      </c>
      <c r="H84" s="174"/>
      <c r="I84" s="107">
        <f>SEZNAM!F75</f>
        <v>101546</v>
      </c>
      <c r="J84" s="107">
        <f>SEZNAM!M75</f>
        <v>0</v>
      </c>
      <c r="K84" s="108" t="str">
        <f>CONCATENATE(SEZNAM!X75,"")</f>
        <v>1</v>
      </c>
      <c r="L84" s="107" t="str">
        <f>IF(SEZNAM!Y75="ANO",SEZNAM!Q75&amp;IF(SEZNAM!Q75&lt;&gt;""," - ","")&amp;SEZNAM!R75,"")</f>
        <v>E</v>
      </c>
      <c r="M84" s="109" t="str">
        <f>IF(SEZNAM!Y75="ANO",CONCATENATE(SEZNAM!S75,""),"")</f>
        <v>11.6.2010</v>
      </c>
      <c r="N84" s="175" t="str">
        <f>IF(SEZNAM!Y75="ANO",SEZNAM!V75&amp;CHAR(10)&amp;SEZNAM!Z75,"")</f>
        <v>Slavková
11.6.2010</v>
      </c>
      <c r="O84" s="176"/>
      <c r="P84" s="28"/>
    </row>
    <row r="85" spans="2:16" ht="20.25" customHeight="1" thickBot="1">
      <c r="B85" s="28"/>
      <c r="C85" s="106">
        <f>SEZNAM!B76</f>
        <v>70</v>
      </c>
      <c r="D85" s="174" t="str">
        <f>SEZNAM!C76</f>
        <v>Nováková</v>
      </c>
      <c r="E85" s="174"/>
      <c r="F85" s="174"/>
      <c r="G85" s="174" t="str">
        <f>SEZNAM!D76</f>
        <v>Jana</v>
      </c>
      <c r="H85" s="174"/>
      <c r="I85" s="107">
        <f>SEZNAM!F76</f>
        <v>101600</v>
      </c>
      <c r="J85" s="107">
        <f>SEZNAM!M76</f>
        <v>0</v>
      </c>
      <c r="K85" s="108" t="str">
        <f>CONCATENATE(SEZNAM!X76,"")</f>
        <v>1</v>
      </c>
      <c r="L85" s="107" t="str">
        <f>IF(SEZNAM!Y76="ANO",SEZNAM!Q76&amp;IF(SEZNAM!Q76&lt;&gt;""," - ","")&amp;SEZNAM!R76,"")</f>
        <v>A</v>
      </c>
      <c r="M85" s="109" t="str">
        <f>IF(SEZNAM!Y76="ANO",CONCATENATE(SEZNAM!S76,""),"")</f>
        <v>11.6.2010</v>
      </c>
      <c r="N85" s="175" t="str">
        <f>IF(SEZNAM!Y76="ANO",SEZNAM!V76&amp;CHAR(10)&amp;SEZNAM!Z76,"")</f>
        <v>Slavková
11.6.2010</v>
      </c>
      <c r="O85" s="176"/>
      <c r="P85" s="28"/>
    </row>
    <row r="86" spans="2:16" ht="20.25" customHeight="1" thickBot="1">
      <c r="B86" s="28"/>
      <c r="C86" s="106">
        <f>SEZNAM!B77</f>
        <v>71</v>
      </c>
      <c r="D86" s="174" t="str">
        <f>SEZNAM!C77</f>
        <v>Novotný</v>
      </c>
      <c r="E86" s="174"/>
      <c r="F86" s="174"/>
      <c r="G86" s="174" t="str">
        <f>SEZNAM!D77</f>
        <v>Petr</v>
      </c>
      <c r="H86" s="174"/>
      <c r="I86" s="107">
        <f>SEZNAM!F77</f>
        <v>101437</v>
      </c>
      <c r="J86" s="107">
        <f>SEZNAM!M77</f>
        <v>0</v>
      </c>
      <c r="K86" s="108" t="str">
        <f>CONCATENATE(SEZNAM!X77,"")</f>
        <v>1</v>
      </c>
      <c r="L86" s="107" t="str">
        <f>IF(SEZNAM!Y77="ANO",SEZNAM!Q77&amp;IF(SEZNAM!Q77&lt;&gt;""," - ","")&amp;SEZNAM!R77,"")</f>
        <v>A</v>
      </c>
      <c r="M86" s="109" t="str">
        <f>IF(SEZNAM!Y77="ANO",CONCATENATE(SEZNAM!S77,""),"")</f>
        <v>5.6.2010</v>
      </c>
      <c r="N86" s="175" t="str">
        <f>IF(SEZNAM!Y77="ANO",SEZNAM!V77&amp;CHAR(10)&amp;SEZNAM!Z77,"")</f>
        <v>Slavková
5.6.2010</v>
      </c>
      <c r="O86" s="176"/>
      <c r="P86" s="28"/>
    </row>
    <row r="87" spans="2:16" ht="20.25" customHeight="1" thickBot="1">
      <c r="B87" s="28"/>
      <c r="C87" s="106">
        <f>SEZNAM!B78</f>
        <v>72</v>
      </c>
      <c r="D87" s="174" t="str">
        <f>SEZNAM!C78</f>
        <v>Palcút</v>
      </c>
      <c r="E87" s="174"/>
      <c r="F87" s="174"/>
      <c r="G87" s="174" t="str">
        <f>SEZNAM!D78</f>
        <v>Martin</v>
      </c>
      <c r="H87" s="174"/>
      <c r="I87" s="107">
        <f>SEZNAM!F78</f>
        <v>101256</v>
      </c>
      <c r="J87" s="107">
        <f>SEZNAM!M78</f>
        <v>0</v>
      </c>
      <c r="K87" s="108" t="str">
        <f>CONCATENATE(SEZNAM!X78,"")</f>
        <v>1</v>
      </c>
      <c r="L87" s="107" t="str">
        <f>IF(SEZNAM!Y78="ANO",SEZNAM!Q78&amp;IF(SEZNAM!Q78&lt;&gt;""," - ","")&amp;SEZNAM!R78,"")</f>
        <v>C</v>
      </c>
      <c r="M87" s="109" t="str">
        <f>IF(SEZNAM!Y78="ANO",CONCATENATE(SEZNAM!S78,""),"")</f>
        <v>4.6.2010</v>
      </c>
      <c r="N87" s="175" t="str">
        <f>IF(SEZNAM!Y78="ANO",SEZNAM!V78&amp;CHAR(10)&amp;SEZNAM!Z78,"")</f>
        <v>Slavková
5.6.2010</v>
      </c>
      <c r="O87" s="176"/>
      <c r="P87" s="28"/>
    </row>
    <row r="88" spans="2:16" ht="20.25" customHeight="1" thickBot="1">
      <c r="B88" s="28"/>
      <c r="C88" s="106">
        <f>SEZNAM!B79</f>
        <v>73</v>
      </c>
      <c r="D88" s="174" t="str">
        <f>SEZNAM!C79</f>
        <v>Pavlyk</v>
      </c>
      <c r="E88" s="174"/>
      <c r="F88" s="174"/>
      <c r="G88" s="174" t="str">
        <f>SEZNAM!D79</f>
        <v>Libor</v>
      </c>
      <c r="H88" s="174"/>
      <c r="I88" s="107">
        <f>SEZNAM!F79</f>
        <v>101303</v>
      </c>
      <c r="J88" s="107">
        <f>SEZNAM!M79</f>
        <v>0</v>
      </c>
      <c r="K88" s="108" t="str">
        <f>CONCATENATE(SEZNAM!X79,"")</f>
        <v>1</v>
      </c>
      <c r="L88" s="107" t="str">
        <f>IF(SEZNAM!Y79="ANO",SEZNAM!Q79&amp;IF(SEZNAM!Q79&lt;&gt;""," - ","")&amp;SEZNAM!R79,"")</f>
        <v>A</v>
      </c>
      <c r="M88" s="109" t="str">
        <f>IF(SEZNAM!Y79="ANO",CONCATENATE(SEZNAM!S79,""),"")</f>
        <v>4.6.2010</v>
      </c>
      <c r="N88" s="175" t="str">
        <f>IF(SEZNAM!Y79="ANO",SEZNAM!V79&amp;CHAR(10)&amp;SEZNAM!Z79,"")</f>
        <v>Slavková
4.6.2010</v>
      </c>
      <c r="O88" s="176"/>
      <c r="P88" s="28"/>
    </row>
    <row r="89" spans="2:16" ht="20.25" customHeight="1" thickBot="1">
      <c r="B89" s="28"/>
      <c r="C89" s="106">
        <f>SEZNAM!B80</f>
        <v>74</v>
      </c>
      <c r="D89" s="174" t="str">
        <f>SEZNAM!C80</f>
        <v>Persanová</v>
      </c>
      <c r="E89" s="174"/>
      <c r="F89" s="174"/>
      <c r="G89" s="174" t="str">
        <f>SEZNAM!D80</f>
        <v>Monika</v>
      </c>
      <c r="H89" s="174"/>
      <c r="I89" s="107">
        <f>SEZNAM!F80</f>
        <v>101269</v>
      </c>
      <c r="J89" s="107">
        <f>SEZNAM!M80</f>
        <v>0</v>
      </c>
      <c r="K89" s="108" t="str">
        <f>CONCATENATE(SEZNAM!X80,"")</f>
        <v>1</v>
      </c>
      <c r="L89" s="107" t="str">
        <f>IF(SEZNAM!Y80="ANO",SEZNAM!Q80&amp;IF(SEZNAM!Q80&lt;&gt;""," - ","")&amp;SEZNAM!R80,"")</f>
        <v>D</v>
      </c>
      <c r="M89" s="109" t="str">
        <f>IF(SEZNAM!Y80="ANO",CONCATENATE(SEZNAM!S80,""),"")</f>
        <v>17.9.2010</v>
      </c>
      <c r="N89" s="175" t="str">
        <f>IF(SEZNAM!Y80="ANO",SEZNAM!V80&amp;CHAR(10)&amp;SEZNAM!Z80,"")</f>
        <v>Slavková
20.9.2010</v>
      </c>
      <c r="O89" s="176"/>
      <c r="P89" s="28"/>
    </row>
    <row r="90" spans="2:16" ht="20.25" customHeight="1" thickBot="1">
      <c r="B90" s="28"/>
      <c r="C90" s="106">
        <f>SEZNAM!B81</f>
        <v>75</v>
      </c>
      <c r="D90" s="174" t="str">
        <f>SEZNAM!C81</f>
        <v>Petrová</v>
      </c>
      <c r="E90" s="174"/>
      <c r="F90" s="174"/>
      <c r="G90" s="174" t="str">
        <f>SEZNAM!D81</f>
        <v>Nadija</v>
      </c>
      <c r="H90" s="174"/>
      <c r="I90" s="107">
        <f>SEZNAM!F81</f>
        <v>101338</v>
      </c>
      <c r="J90" s="107">
        <f>SEZNAM!M81</f>
        <v>0</v>
      </c>
      <c r="K90" s="108" t="str">
        <f>CONCATENATE(SEZNAM!X81,"")</f>
        <v>1</v>
      </c>
      <c r="L90" s="107" t="str">
        <f>IF(SEZNAM!Y81="ANO",SEZNAM!Q81&amp;IF(SEZNAM!Q81&lt;&gt;""," - ","")&amp;SEZNAM!R81,"")</f>
        <v>C</v>
      </c>
      <c r="M90" s="109" t="str">
        <f>IF(SEZNAM!Y81="ANO",CONCATENATE(SEZNAM!S81,""),"")</f>
        <v>5.6.2010</v>
      </c>
      <c r="N90" s="175" t="str">
        <f>IF(SEZNAM!Y81="ANO",SEZNAM!V81&amp;CHAR(10)&amp;SEZNAM!Z81,"")</f>
        <v>Slavková
5.6.2010</v>
      </c>
      <c r="O90" s="176"/>
      <c r="P90" s="28"/>
    </row>
    <row r="91" spans="2:16" ht="20.25" customHeight="1" thickBot="1">
      <c r="B91" s="28"/>
      <c r="C91" s="106">
        <f>SEZNAM!B82</f>
        <v>76</v>
      </c>
      <c r="D91" s="174" t="str">
        <f>SEZNAM!C82</f>
        <v>Písačka</v>
      </c>
      <c r="E91" s="174"/>
      <c r="F91" s="174"/>
      <c r="G91" s="174" t="str">
        <f>SEZNAM!D82</f>
        <v>Erik</v>
      </c>
      <c r="H91" s="174"/>
      <c r="I91" s="107">
        <f>SEZNAM!F82</f>
        <v>101294</v>
      </c>
      <c r="J91" s="107">
        <f>SEZNAM!M82</f>
        <v>0</v>
      </c>
      <c r="K91" s="108" t="str">
        <f>CONCATENATE(SEZNAM!X82,"")</f>
        <v>1</v>
      </c>
      <c r="L91" s="107" t="str">
        <f>IF(SEZNAM!Y82="ANO",SEZNAM!Q82&amp;IF(SEZNAM!Q82&lt;&gt;""," - ","")&amp;SEZNAM!R82,"")</f>
        <v>A</v>
      </c>
      <c r="M91" s="109" t="str">
        <f>IF(SEZNAM!Y82="ANO",CONCATENATE(SEZNAM!S82,""),"")</f>
        <v>4.6.2010</v>
      </c>
      <c r="N91" s="175" t="str">
        <f>IF(SEZNAM!Y82="ANO",SEZNAM!V82&amp;CHAR(10)&amp;SEZNAM!Z82,"")</f>
        <v>Slavková
5.6.2010</v>
      </c>
      <c r="O91" s="176"/>
      <c r="P91" s="28"/>
    </row>
    <row r="92" spans="2:16" ht="20.25" customHeight="1" thickBot="1">
      <c r="B92" s="28"/>
      <c r="C92" s="106">
        <f>SEZNAM!B83</f>
        <v>77</v>
      </c>
      <c r="D92" s="174" t="str">
        <f>SEZNAM!C83</f>
        <v>Pražáková</v>
      </c>
      <c r="E92" s="174"/>
      <c r="F92" s="174"/>
      <c r="G92" s="174" t="str">
        <f>SEZNAM!D83</f>
        <v>Marie</v>
      </c>
      <c r="H92" s="174"/>
      <c r="I92" s="107">
        <f>SEZNAM!F83</f>
        <v>101291</v>
      </c>
      <c r="J92" s="107">
        <f>SEZNAM!M83</f>
        <v>0</v>
      </c>
      <c r="K92" s="108" t="str">
        <f>CONCATENATE(SEZNAM!X83,"")</f>
        <v>1</v>
      </c>
      <c r="L92" s="107" t="str">
        <f>IF(SEZNAM!Y83="ANO",SEZNAM!Q83&amp;IF(SEZNAM!Q83&lt;&gt;""," - ","")&amp;SEZNAM!R83,"")</f>
        <v>A</v>
      </c>
      <c r="M92" s="109" t="str">
        <f>IF(SEZNAM!Y83="ANO",CONCATENATE(SEZNAM!S83,""),"")</f>
        <v>4.6.2010</v>
      </c>
      <c r="N92" s="175" t="str">
        <f>IF(SEZNAM!Y83="ANO",SEZNAM!V83&amp;CHAR(10)&amp;SEZNAM!Z83,"")</f>
        <v>Slavková
4.6.2010</v>
      </c>
      <c r="O92" s="176"/>
      <c r="P92" s="28"/>
    </row>
    <row r="93" spans="2:16" ht="20.25" customHeight="1" thickBot="1">
      <c r="B93" s="28"/>
      <c r="C93" s="106">
        <f>SEZNAM!B84</f>
        <v>78</v>
      </c>
      <c r="D93" s="174" t="str">
        <f>SEZNAM!C84</f>
        <v>Průša</v>
      </c>
      <c r="E93" s="174"/>
      <c r="F93" s="174"/>
      <c r="G93" s="174" t="str">
        <f>SEZNAM!D84</f>
        <v>Petr</v>
      </c>
      <c r="H93" s="174"/>
      <c r="I93" s="107">
        <f>SEZNAM!F84</f>
        <v>101292</v>
      </c>
      <c r="J93" s="107">
        <f>SEZNAM!M84</f>
        <v>0</v>
      </c>
      <c r="K93" s="108" t="str">
        <f>CONCATENATE(SEZNAM!X84,"")</f>
        <v>1</v>
      </c>
      <c r="L93" s="107" t="str">
        <f>IF(SEZNAM!Y84="ANO",SEZNAM!Q84&amp;IF(SEZNAM!Q84&lt;&gt;""," - ","")&amp;SEZNAM!R84,"")</f>
        <v>E</v>
      </c>
      <c r="M93" s="109" t="str">
        <f>IF(SEZNAM!Y84="ANO",CONCATENATE(SEZNAM!S84,""),"")</f>
        <v>4.6.2010</v>
      </c>
      <c r="N93" s="175" t="str">
        <f>IF(SEZNAM!Y84="ANO",SEZNAM!V84&amp;CHAR(10)&amp;SEZNAM!Z84,"")</f>
        <v>Slavková
4.6.2010</v>
      </c>
      <c r="O93" s="176"/>
      <c r="P93" s="28"/>
    </row>
    <row r="94" spans="2:16" ht="20.25" customHeight="1" thickBot="1">
      <c r="B94" s="28"/>
      <c r="C94" s="106">
        <f>SEZNAM!B85</f>
        <v>79</v>
      </c>
      <c r="D94" s="174" t="str">
        <f>SEZNAM!C85</f>
        <v>Příhoda</v>
      </c>
      <c r="E94" s="174"/>
      <c r="F94" s="174"/>
      <c r="G94" s="174" t="str">
        <f>SEZNAM!D85</f>
        <v>Milan</v>
      </c>
      <c r="H94" s="174"/>
      <c r="I94" s="107">
        <f>SEZNAM!F85</f>
        <v>101336</v>
      </c>
      <c r="J94" s="107">
        <f>SEZNAM!M85</f>
        <v>0</v>
      </c>
      <c r="K94" s="108" t="str">
        <f>CONCATENATE(SEZNAM!X85,"")</f>
        <v>1</v>
      </c>
      <c r="L94" s="107" t="str">
        <f>IF(SEZNAM!Y85="ANO",SEZNAM!Q85&amp;IF(SEZNAM!Q85&lt;&gt;""," - ","")&amp;SEZNAM!R85,"")</f>
        <v>A</v>
      </c>
      <c r="M94" s="109" t="str">
        <f>IF(SEZNAM!Y85="ANO",CONCATENATE(SEZNAM!S85,""),"")</f>
        <v>5.6.2010</v>
      </c>
      <c r="N94" s="175" t="str">
        <f>IF(SEZNAM!Y85="ANO",SEZNAM!V85&amp;CHAR(10)&amp;SEZNAM!Z85,"")</f>
        <v>Slavková
5.6.2010</v>
      </c>
      <c r="O94" s="176"/>
      <c r="P94" s="28"/>
    </row>
    <row r="95" spans="2:16" ht="20.25" customHeight="1" thickBot="1">
      <c r="B95" s="28"/>
      <c r="C95" s="106">
        <f>SEZNAM!B86</f>
        <v>80</v>
      </c>
      <c r="D95" s="174" t="str">
        <f>SEZNAM!C86</f>
        <v>Račáková</v>
      </c>
      <c r="E95" s="174"/>
      <c r="F95" s="174"/>
      <c r="G95" s="174" t="str">
        <f>SEZNAM!D86</f>
        <v>Simona</v>
      </c>
      <c r="H95" s="174"/>
      <c r="I95" s="107">
        <f>SEZNAM!F86</f>
        <v>101488</v>
      </c>
      <c r="J95" s="107">
        <f>SEZNAM!M86</f>
        <v>0</v>
      </c>
      <c r="K95" s="108" t="str">
        <f>CONCATENATE(SEZNAM!X86,"")</f>
        <v>1</v>
      </c>
      <c r="L95" s="107" t="str">
        <f>IF(SEZNAM!Y86="ANO",SEZNAM!Q86&amp;IF(SEZNAM!Q86&lt;&gt;""," - ","")&amp;SEZNAM!R86,"")</f>
        <v>C</v>
      </c>
      <c r="M95" s="109" t="str">
        <f>IF(SEZNAM!Y86="ANO",CONCATENATE(SEZNAM!S86,""),"")</f>
        <v>11.6.2010</v>
      </c>
      <c r="N95" s="175" t="str">
        <f>IF(SEZNAM!Y86="ANO",SEZNAM!V86&amp;CHAR(10)&amp;SEZNAM!Z86,"")</f>
        <v>Slavková
11.6.2010</v>
      </c>
      <c r="O95" s="176"/>
      <c r="P95" s="28"/>
    </row>
    <row r="96" spans="2:16" ht="20.25" customHeight="1" thickBot="1">
      <c r="B96" s="28"/>
      <c r="C96" s="106">
        <f>SEZNAM!B87</f>
        <v>81</v>
      </c>
      <c r="D96" s="174" t="str">
        <f>SEZNAM!C87</f>
        <v>Rajtmajerová</v>
      </c>
      <c r="E96" s="174"/>
      <c r="F96" s="174"/>
      <c r="G96" s="174" t="str">
        <f>SEZNAM!D87</f>
        <v>Lucie</v>
      </c>
      <c r="H96" s="174"/>
      <c r="I96" s="107">
        <f>SEZNAM!F87</f>
        <v>101254</v>
      </c>
      <c r="J96" s="107">
        <f>SEZNAM!M87</f>
        <v>0</v>
      </c>
      <c r="K96" s="108" t="str">
        <f>CONCATENATE(SEZNAM!X87,"")</f>
        <v>1</v>
      </c>
      <c r="L96" s="107" t="str">
        <f>IF(SEZNAM!Y87="ANO",SEZNAM!Q87&amp;IF(SEZNAM!Q87&lt;&gt;""," - ","")&amp;SEZNAM!R87,"")</f>
        <v>C</v>
      </c>
      <c r="M96" s="109" t="str">
        <f>IF(SEZNAM!Y87="ANO",CONCATENATE(SEZNAM!S87,""),"")</f>
        <v>4.6.2010</v>
      </c>
      <c r="N96" s="175" t="str">
        <f>IF(SEZNAM!Y87="ANO",SEZNAM!V87&amp;CHAR(10)&amp;SEZNAM!Z87,"")</f>
        <v>Slavková
4.6.2010</v>
      </c>
      <c r="O96" s="176"/>
      <c r="P96" s="28"/>
    </row>
    <row r="97" spans="2:16" ht="20.25" customHeight="1" thickBot="1">
      <c r="B97" s="28"/>
      <c r="C97" s="106">
        <f>SEZNAM!B88</f>
        <v>82</v>
      </c>
      <c r="D97" s="174" t="str">
        <f>SEZNAM!C88</f>
        <v>Russfellová</v>
      </c>
      <c r="E97" s="174"/>
      <c r="F97" s="174"/>
      <c r="G97" s="174" t="str">
        <f>SEZNAM!D88</f>
        <v>Marie</v>
      </c>
      <c r="H97" s="174"/>
      <c r="I97" s="107">
        <f>SEZNAM!F88</f>
        <v>101272</v>
      </c>
      <c r="J97" s="107">
        <f>SEZNAM!M88</f>
        <v>0</v>
      </c>
      <c r="K97" s="108" t="str">
        <f>CONCATENATE(SEZNAM!X88,"")</f>
        <v>1</v>
      </c>
      <c r="L97" s="107" t="str">
        <f>IF(SEZNAM!Y88="ANO",SEZNAM!Q88&amp;IF(SEZNAM!Q88&lt;&gt;""," - ","")&amp;SEZNAM!R88,"")</f>
        <v>B</v>
      </c>
      <c r="M97" s="109" t="str">
        <f>IF(SEZNAM!Y88="ANO",CONCATENATE(SEZNAM!S88,""),"")</f>
        <v>4.6.2010</v>
      </c>
      <c r="N97" s="175" t="str">
        <f>IF(SEZNAM!Y88="ANO",SEZNAM!V88&amp;CHAR(10)&amp;SEZNAM!Z88,"")</f>
        <v>Slavková
4.6.2010</v>
      </c>
      <c r="O97" s="176"/>
      <c r="P97" s="28"/>
    </row>
    <row r="98" spans="2:16" ht="20.25" customHeight="1" thickBot="1">
      <c r="B98" s="28"/>
      <c r="C98" s="106">
        <f>SEZNAM!B89</f>
        <v>83</v>
      </c>
      <c r="D98" s="174" t="str">
        <f>SEZNAM!C89</f>
        <v>Seltsamová</v>
      </c>
      <c r="E98" s="174"/>
      <c r="F98" s="174"/>
      <c r="G98" s="174" t="str">
        <f>SEZNAM!D89</f>
        <v>Jana</v>
      </c>
      <c r="H98" s="174"/>
      <c r="I98" s="107">
        <f>SEZNAM!F89</f>
        <v>101489</v>
      </c>
      <c r="J98" s="107">
        <f>SEZNAM!M89</f>
        <v>0</v>
      </c>
      <c r="K98" s="108" t="str">
        <f>CONCATENATE(SEZNAM!X89,"")</f>
        <v>1</v>
      </c>
      <c r="L98" s="107" t="str">
        <f>IF(SEZNAM!Y89="ANO",SEZNAM!Q89&amp;IF(SEZNAM!Q89&lt;&gt;""," - ","")&amp;SEZNAM!R89,"")</f>
        <v>A</v>
      </c>
      <c r="M98" s="109" t="str">
        <f>IF(SEZNAM!Y89="ANO",CONCATENATE(SEZNAM!S89,""),"")</f>
        <v>11.6.2010</v>
      </c>
      <c r="N98" s="175" t="str">
        <f>IF(SEZNAM!Y89="ANO",SEZNAM!V89&amp;CHAR(10)&amp;SEZNAM!Z89,"")</f>
        <v>Slavková
11.6.2010</v>
      </c>
      <c r="O98" s="176"/>
      <c r="P98" s="28"/>
    </row>
    <row r="99" spans="2:16" ht="20.25" customHeight="1" thickBot="1">
      <c r="B99" s="28"/>
      <c r="C99" s="106">
        <f>SEZNAM!B90</f>
        <v>84</v>
      </c>
      <c r="D99" s="174" t="str">
        <f>SEZNAM!C90</f>
        <v>Staňková</v>
      </c>
      <c r="E99" s="174"/>
      <c r="F99" s="174"/>
      <c r="G99" s="174" t="str">
        <f>SEZNAM!D90</f>
        <v>Lucie</v>
      </c>
      <c r="H99" s="174"/>
      <c r="I99" s="107">
        <f>SEZNAM!F90</f>
        <v>101359</v>
      </c>
      <c r="J99" s="107">
        <f>SEZNAM!M90</f>
        <v>0</v>
      </c>
      <c r="K99" s="108" t="str">
        <f>CONCATENATE(SEZNAM!X90,"")</f>
        <v>1</v>
      </c>
      <c r="L99" s="107" t="str">
        <f>IF(SEZNAM!Y90="ANO",SEZNAM!Q90&amp;IF(SEZNAM!Q90&lt;&gt;""," - ","")&amp;SEZNAM!R90,"")</f>
        <v>B</v>
      </c>
      <c r="M99" s="109" t="str">
        <f>IF(SEZNAM!Y90="ANO",CONCATENATE(SEZNAM!S90,""),"")</f>
        <v>4.6.2010</v>
      </c>
      <c r="N99" s="175" t="str">
        <f>IF(SEZNAM!Y90="ANO",SEZNAM!V90&amp;CHAR(10)&amp;SEZNAM!Z90,"")</f>
        <v>Slavková
4.6.2010</v>
      </c>
      <c r="O99" s="176"/>
      <c r="P99" s="28"/>
    </row>
    <row r="100" spans="2:16" ht="20.25" customHeight="1" thickBot="1">
      <c r="B100" s="28"/>
      <c r="C100" s="106">
        <f>SEZNAM!B91</f>
        <v>85</v>
      </c>
      <c r="D100" s="174" t="str">
        <f>SEZNAM!C91</f>
        <v>Stará</v>
      </c>
      <c r="E100" s="174"/>
      <c r="F100" s="174"/>
      <c r="G100" s="174" t="str">
        <f>SEZNAM!D91</f>
        <v>Andrea</v>
      </c>
      <c r="H100" s="174"/>
      <c r="I100" s="107">
        <f>SEZNAM!F91</f>
        <v>101276</v>
      </c>
      <c r="J100" s="107">
        <f>SEZNAM!M91</f>
        <v>0</v>
      </c>
      <c r="K100" s="108" t="str">
        <f>CONCATENATE(SEZNAM!X91,"")</f>
        <v>1</v>
      </c>
      <c r="L100" s="107" t="str">
        <f>IF(SEZNAM!Y91="ANO",SEZNAM!Q91&amp;IF(SEZNAM!Q91&lt;&gt;""," - ","")&amp;SEZNAM!R91,"")</f>
        <v>A</v>
      </c>
      <c r="M100" s="109" t="str">
        <f>IF(SEZNAM!Y91="ANO",CONCATENATE(SEZNAM!S91,""),"")</f>
        <v>4.6.2010</v>
      </c>
      <c r="N100" s="175" t="str">
        <f>IF(SEZNAM!Y91="ANO",SEZNAM!V91&amp;CHAR(10)&amp;SEZNAM!Z91,"")</f>
        <v>Slavková
4.6.2010</v>
      </c>
      <c r="O100" s="176"/>
      <c r="P100" s="28"/>
    </row>
    <row r="101" spans="2:16" ht="20.25" customHeight="1" thickBot="1">
      <c r="B101" s="28"/>
      <c r="C101" s="106">
        <f>SEZNAM!B92</f>
        <v>86</v>
      </c>
      <c r="D101" s="174" t="str">
        <f>SEZNAM!C92</f>
        <v>Steinbauerová</v>
      </c>
      <c r="E101" s="174"/>
      <c r="F101" s="174"/>
      <c r="G101" s="174" t="str">
        <f>SEZNAM!D92</f>
        <v>Miroslava</v>
      </c>
      <c r="H101" s="174"/>
      <c r="I101" s="107">
        <f>SEZNAM!F92</f>
        <v>101300</v>
      </c>
      <c r="J101" s="107">
        <f>SEZNAM!M92</f>
        <v>0</v>
      </c>
      <c r="K101" s="108" t="str">
        <f>CONCATENATE(SEZNAM!X92,"")</f>
        <v>1</v>
      </c>
      <c r="L101" s="107" t="str">
        <f>IF(SEZNAM!Y92="ANO",SEZNAM!Q92&amp;IF(SEZNAM!Q92&lt;&gt;""," - ","")&amp;SEZNAM!R92,"")</f>
        <v>A</v>
      </c>
      <c r="M101" s="109" t="str">
        <f>IF(SEZNAM!Y92="ANO",CONCATENATE(SEZNAM!S92,""),"")</f>
        <v>5.6.2010</v>
      </c>
      <c r="N101" s="175" t="str">
        <f>IF(SEZNAM!Y92="ANO",SEZNAM!V92&amp;CHAR(10)&amp;SEZNAM!Z92,"")</f>
        <v>Slavková
5.6.2010</v>
      </c>
      <c r="O101" s="176"/>
      <c r="P101" s="28"/>
    </row>
    <row r="102" spans="2:16" ht="20.25" customHeight="1" thickBot="1">
      <c r="B102" s="28"/>
      <c r="C102" s="106">
        <f>SEZNAM!B93</f>
        <v>87</v>
      </c>
      <c r="D102" s="174" t="str">
        <f>SEZNAM!C93</f>
        <v>Strnadová</v>
      </c>
      <c r="E102" s="174"/>
      <c r="F102" s="174"/>
      <c r="G102" s="174" t="str">
        <f>SEZNAM!D93</f>
        <v>Samanta</v>
      </c>
      <c r="H102" s="174"/>
      <c r="I102" s="107">
        <f>SEZNAM!F93</f>
        <v>101251</v>
      </c>
      <c r="J102" s="107">
        <f>SEZNAM!M93</f>
        <v>0</v>
      </c>
      <c r="K102" s="108" t="str">
        <f>CONCATENATE(SEZNAM!X93,"")</f>
        <v>1</v>
      </c>
      <c r="L102" s="107" t="str">
        <f>IF(SEZNAM!Y93="ANO",SEZNAM!Q93&amp;IF(SEZNAM!Q93&lt;&gt;""," - ","")&amp;SEZNAM!R93,"")</f>
        <v>A</v>
      </c>
      <c r="M102" s="109" t="str">
        <f>IF(SEZNAM!Y93="ANO",CONCATENATE(SEZNAM!S93,""),"")</f>
        <v>11.6.2010</v>
      </c>
      <c r="N102" s="175" t="str">
        <f>IF(SEZNAM!Y93="ANO",SEZNAM!V93&amp;CHAR(10)&amp;SEZNAM!Z93,"")</f>
        <v>Slavková
11.6.2010</v>
      </c>
      <c r="O102" s="176"/>
      <c r="P102" s="28"/>
    </row>
    <row r="103" spans="2:16" ht="20.25" customHeight="1" thickBot="1">
      <c r="B103" s="28"/>
      <c r="C103" s="106">
        <f>SEZNAM!B94</f>
        <v>88</v>
      </c>
      <c r="D103" s="174" t="str">
        <f>SEZNAM!C94</f>
        <v>Suchánek</v>
      </c>
      <c r="E103" s="174"/>
      <c r="F103" s="174"/>
      <c r="G103" s="174" t="str">
        <f>SEZNAM!D94</f>
        <v>Karel</v>
      </c>
      <c r="H103" s="174"/>
      <c r="I103" s="107">
        <f>SEZNAM!F94</f>
        <v>101340</v>
      </c>
      <c r="J103" s="107">
        <f>SEZNAM!M94</f>
        <v>0</v>
      </c>
      <c r="K103" s="108" t="str">
        <f>CONCATENATE(SEZNAM!X94,"")</f>
        <v>1</v>
      </c>
      <c r="L103" s="107" t="str">
        <f>IF(SEZNAM!Y94="ANO",SEZNAM!Q94&amp;IF(SEZNAM!Q94&lt;&gt;""," - ","")&amp;SEZNAM!R94,"")</f>
        <v>B</v>
      </c>
      <c r="M103" s="109" t="str">
        <f>IF(SEZNAM!Y94="ANO",CONCATENATE(SEZNAM!S94,""),"")</f>
        <v>12.6.2010</v>
      </c>
      <c r="N103" s="175" t="str">
        <f>IF(SEZNAM!Y94="ANO",SEZNAM!V94&amp;CHAR(10)&amp;SEZNAM!Z94,"")</f>
        <v>Slavková
14.6.2010</v>
      </c>
      <c r="O103" s="176"/>
      <c r="P103" s="28"/>
    </row>
    <row r="104" spans="2:16" ht="20.25" customHeight="1" thickBot="1">
      <c r="B104" s="28"/>
      <c r="C104" s="106">
        <f>SEZNAM!B95</f>
        <v>89</v>
      </c>
      <c r="D104" s="174" t="str">
        <f>SEZNAM!C95</f>
        <v>Svobodová</v>
      </c>
      <c r="E104" s="174"/>
      <c r="F104" s="174"/>
      <c r="G104" s="174" t="str">
        <f>SEZNAM!D95</f>
        <v>Michaela</v>
      </c>
      <c r="H104" s="174"/>
      <c r="I104" s="107">
        <f>SEZNAM!F95</f>
        <v>101474</v>
      </c>
      <c r="J104" s="107">
        <f>SEZNAM!M95</f>
        <v>0</v>
      </c>
      <c r="K104" s="108" t="str">
        <f>CONCATENATE(SEZNAM!X95,"")</f>
        <v>1</v>
      </c>
      <c r="L104" s="107" t="str">
        <f>IF(SEZNAM!Y95="ANO",SEZNAM!Q95&amp;IF(SEZNAM!Q95&lt;&gt;""," - ","")&amp;SEZNAM!R95,"")</f>
        <v>B</v>
      </c>
      <c r="M104" s="109" t="str">
        <f>IF(SEZNAM!Y95="ANO",CONCATENATE(SEZNAM!S95,""),"")</f>
        <v>12.6.2010</v>
      </c>
      <c r="N104" s="175" t="str">
        <f>IF(SEZNAM!Y95="ANO",SEZNAM!V95&amp;CHAR(10)&amp;SEZNAM!Z95,"")</f>
        <v>Slavková
14.6.2010</v>
      </c>
      <c r="O104" s="176"/>
      <c r="P104" s="28"/>
    </row>
    <row r="105" spans="2:16" ht="20.25" customHeight="1" thickBot="1">
      <c r="B105" s="28"/>
      <c r="C105" s="106">
        <f>SEZNAM!B96</f>
        <v>90</v>
      </c>
      <c r="D105" s="174" t="str">
        <f>SEZNAM!C96</f>
        <v>Svobodová</v>
      </c>
      <c r="E105" s="174"/>
      <c r="F105" s="174"/>
      <c r="G105" s="174" t="str">
        <f>SEZNAM!D96</f>
        <v>Kateřina</v>
      </c>
      <c r="H105" s="174"/>
      <c r="I105" s="107">
        <f>SEZNAM!F96</f>
        <v>101205</v>
      </c>
      <c r="J105" s="107">
        <f>SEZNAM!M96</f>
        <v>0</v>
      </c>
      <c r="K105" s="108" t="str">
        <f>CONCATENATE(SEZNAM!X96,"")</f>
        <v>1</v>
      </c>
      <c r="L105" s="107" t="str">
        <f>IF(SEZNAM!Y96="ANO",SEZNAM!Q96&amp;IF(SEZNAM!Q96&lt;&gt;""," - ","")&amp;SEZNAM!R96,"")</f>
        <v>A</v>
      </c>
      <c r="M105" s="109" t="str">
        <f>IF(SEZNAM!Y96="ANO",CONCATENATE(SEZNAM!S96,""),"")</f>
        <v>5.6.2010</v>
      </c>
      <c r="N105" s="175" t="str">
        <f>IF(SEZNAM!Y96="ANO",SEZNAM!V96&amp;CHAR(10)&amp;SEZNAM!Z96,"")</f>
        <v>Slavková
7.6.2010</v>
      </c>
      <c r="O105" s="176"/>
      <c r="P105" s="28"/>
    </row>
    <row r="106" spans="2:16" ht="20.25" customHeight="1" thickBot="1">
      <c r="B106" s="28"/>
      <c r="C106" s="106">
        <f>SEZNAM!B97</f>
        <v>91</v>
      </c>
      <c r="D106" s="174" t="str">
        <f>SEZNAM!C97</f>
        <v>Syrovátková</v>
      </c>
      <c r="E106" s="174"/>
      <c r="F106" s="174"/>
      <c r="G106" s="174" t="str">
        <f>SEZNAM!D97</f>
        <v>Monika</v>
      </c>
      <c r="H106" s="174"/>
      <c r="I106" s="107">
        <f>SEZNAM!F97</f>
        <v>101265</v>
      </c>
      <c r="J106" s="107">
        <f>SEZNAM!M97</f>
        <v>0</v>
      </c>
      <c r="K106" s="108" t="str">
        <f>CONCATENATE(SEZNAM!X97,"")</f>
        <v>1</v>
      </c>
      <c r="L106" s="107" t="str">
        <f>IF(SEZNAM!Y97="ANO",SEZNAM!Q97&amp;IF(SEZNAM!Q97&lt;&gt;""," - ","")&amp;SEZNAM!R97,"")</f>
        <v>B</v>
      </c>
      <c r="M106" s="109" t="str">
        <f>IF(SEZNAM!Y97="ANO",CONCATENATE(SEZNAM!S97,""),"")</f>
        <v>12.6.2010</v>
      </c>
      <c r="N106" s="175" t="str">
        <f>IF(SEZNAM!Y97="ANO",SEZNAM!V97&amp;CHAR(10)&amp;SEZNAM!Z97,"")</f>
        <v>Slavková
14.6.2010</v>
      </c>
      <c r="O106" s="176"/>
      <c r="P106" s="28"/>
    </row>
    <row r="107" spans="2:16" ht="20.25" customHeight="1" thickBot="1">
      <c r="B107" s="28"/>
      <c r="C107" s="106">
        <f>SEZNAM!B98</f>
        <v>92</v>
      </c>
      <c r="D107" s="174" t="str">
        <f>SEZNAM!C98</f>
        <v>Šišková</v>
      </c>
      <c r="E107" s="174"/>
      <c r="F107" s="174"/>
      <c r="G107" s="174" t="str">
        <f>SEZNAM!D98</f>
        <v>Magda</v>
      </c>
      <c r="H107" s="174"/>
      <c r="I107" s="107">
        <f>SEZNAM!F98</f>
        <v>100723</v>
      </c>
      <c r="J107" s="107">
        <f>SEZNAM!M98</f>
        <v>0</v>
      </c>
      <c r="K107" s="108" t="str">
        <f>CONCATENATE(SEZNAM!X98,"")</f>
        <v>0</v>
      </c>
      <c r="L107" s="107">
        <f>IF(SEZNAM!Y98="ANO",SEZNAM!Q98&amp;IF(SEZNAM!Q98&lt;&gt;""," - ","")&amp;SEZNAM!R98,"")</f>
      </c>
      <c r="M107" s="109">
        <f>IF(SEZNAM!Y98="ANO",CONCATENATE(SEZNAM!S98,""),"")</f>
      </c>
      <c r="N107" s="175">
        <f>IF(SEZNAM!Y98="ANO",SEZNAM!V98&amp;CHAR(10)&amp;SEZNAM!Z98,"")</f>
      </c>
      <c r="O107" s="176"/>
      <c r="P107" s="28"/>
    </row>
    <row r="108" spans="2:16" ht="20.25" customHeight="1" thickBot="1">
      <c r="B108" s="28"/>
      <c r="C108" s="106">
        <f>SEZNAM!B99</f>
        <v>93</v>
      </c>
      <c r="D108" s="174" t="str">
        <f>SEZNAM!C99</f>
        <v>Šišková</v>
      </c>
      <c r="E108" s="174"/>
      <c r="F108" s="174"/>
      <c r="G108" s="174" t="str">
        <f>SEZNAM!D99</f>
        <v>Kateřina</v>
      </c>
      <c r="H108" s="174"/>
      <c r="I108" s="107">
        <f>SEZNAM!F99</f>
        <v>101253</v>
      </c>
      <c r="J108" s="107">
        <f>SEZNAM!M99</f>
        <v>0</v>
      </c>
      <c r="K108" s="108" t="str">
        <f>CONCATENATE(SEZNAM!X99,"")</f>
        <v>1</v>
      </c>
      <c r="L108" s="107" t="str">
        <f>IF(SEZNAM!Y99="ANO",SEZNAM!Q99&amp;IF(SEZNAM!Q99&lt;&gt;""," - ","")&amp;SEZNAM!R99,"")</f>
        <v>D</v>
      </c>
      <c r="M108" s="109" t="str">
        <f>IF(SEZNAM!Y99="ANO",CONCATENATE(SEZNAM!S99,""),"")</f>
        <v>4.6.2010</v>
      </c>
      <c r="N108" s="175" t="str">
        <f>IF(SEZNAM!Y99="ANO",SEZNAM!V99&amp;CHAR(10)&amp;SEZNAM!Z99,"")</f>
        <v>Slavková
5.6.2010</v>
      </c>
      <c r="O108" s="176"/>
      <c r="P108" s="28"/>
    </row>
    <row r="109" spans="2:16" ht="20.25" customHeight="1" thickBot="1">
      <c r="B109" s="28"/>
      <c r="C109" s="106">
        <f>SEZNAM!B100</f>
        <v>94</v>
      </c>
      <c r="D109" s="174" t="str">
        <f>SEZNAM!C100</f>
        <v>Škrabánková</v>
      </c>
      <c r="E109" s="174"/>
      <c r="F109" s="174"/>
      <c r="G109" s="174" t="str">
        <f>SEZNAM!D100</f>
        <v>Eva</v>
      </c>
      <c r="H109" s="174"/>
      <c r="I109" s="107">
        <f>SEZNAM!F100</f>
        <v>101593</v>
      </c>
      <c r="J109" s="107">
        <f>SEZNAM!M100</f>
        <v>0</v>
      </c>
      <c r="K109" s="108" t="str">
        <f>CONCATENATE(SEZNAM!X100,"")</f>
        <v>1</v>
      </c>
      <c r="L109" s="107" t="str">
        <f>IF(SEZNAM!Y100="ANO",SEZNAM!Q100&amp;IF(SEZNAM!Q100&lt;&gt;""," - ","")&amp;SEZNAM!R100,"")</f>
        <v>A</v>
      </c>
      <c r="M109" s="109" t="str">
        <f>IF(SEZNAM!Y100="ANO",CONCATENATE(SEZNAM!S100,""),"")</f>
        <v>4.6.2010</v>
      </c>
      <c r="N109" s="175" t="str">
        <f>IF(SEZNAM!Y100="ANO",SEZNAM!V100&amp;CHAR(10)&amp;SEZNAM!Z100,"")</f>
        <v>Slavková
4.6.2010</v>
      </c>
      <c r="O109" s="176"/>
      <c r="P109" s="28"/>
    </row>
    <row r="110" spans="2:16" ht="20.25" customHeight="1" thickBot="1">
      <c r="B110" s="28"/>
      <c r="C110" s="106">
        <f>SEZNAM!B101</f>
        <v>95</v>
      </c>
      <c r="D110" s="174" t="str">
        <f>SEZNAM!C101</f>
        <v>Šmol</v>
      </c>
      <c r="E110" s="174"/>
      <c r="F110" s="174"/>
      <c r="G110" s="174" t="str">
        <f>SEZNAM!D101</f>
        <v>Vladimír</v>
      </c>
      <c r="H110" s="174"/>
      <c r="I110" s="107">
        <f>SEZNAM!F101</f>
        <v>101470</v>
      </c>
      <c r="J110" s="107">
        <f>SEZNAM!M101</f>
        <v>0</v>
      </c>
      <c r="K110" s="108" t="str">
        <f>CONCATENATE(SEZNAM!X101,"")</f>
        <v>1</v>
      </c>
      <c r="L110" s="107" t="str">
        <f>IF(SEZNAM!Y101="ANO",SEZNAM!Q101&amp;IF(SEZNAM!Q101&lt;&gt;""," - ","")&amp;SEZNAM!R101,"")</f>
        <v>B</v>
      </c>
      <c r="M110" s="109" t="str">
        <f>IF(SEZNAM!Y101="ANO",CONCATENATE(SEZNAM!S101,""),"")</f>
        <v>12.6.2010</v>
      </c>
      <c r="N110" s="175" t="str">
        <f>IF(SEZNAM!Y101="ANO",SEZNAM!V101&amp;CHAR(10)&amp;SEZNAM!Z101,"")</f>
        <v>Slavková
14.6.2010</v>
      </c>
      <c r="O110" s="176"/>
      <c r="P110" s="28"/>
    </row>
    <row r="111" spans="2:16" ht="20.25" customHeight="1" thickBot="1">
      <c r="B111" s="28"/>
      <c r="C111" s="106">
        <f>SEZNAM!B102</f>
        <v>96</v>
      </c>
      <c r="D111" s="174" t="str">
        <f>SEZNAM!C102</f>
        <v>Šťástka</v>
      </c>
      <c r="E111" s="174"/>
      <c r="F111" s="174"/>
      <c r="G111" s="174" t="str">
        <f>SEZNAM!D102</f>
        <v>Jakub</v>
      </c>
      <c r="H111" s="174"/>
      <c r="I111" s="107">
        <f>SEZNAM!F102</f>
        <v>101153</v>
      </c>
      <c r="J111" s="107">
        <f>SEZNAM!M102</f>
        <v>0</v>
      </c>
      <c r="K111" s="108" t="str">
        <f>CONCATENATE(SEZNAM!X102,"")</f>
        <v>1</v>
      </c>
      <c r="L111" s="107" t="str">
        <f>IF(SEZNAM!Y102="ANO",SEZNAM!Q102&amp;IF(SEZNAM!Q102&lt;&gt;""," - ","")&amp;SEZNAM!R102,"")</f>
        <v>B</v>
      </c>
      <c r="M111" s="109" t="str">
        <f>IF(SEZNAM!Y102="ANO",CONCATENATE(SEZNAM!S102,""),"")</f>
        <v>4.6.2010</v>
      </c>
      <c r="N111" s="175" t="str">
        <f>IF(SEZNAM!Y102="ANO",SEZNAM!V102&amp;CHAR(10)&amp;SEZNAM!Z102,"")</f>
        <v>Slavková
4.6.2010</v>
      </c>
      <c r="O111" s="176"/>
      <c r="P111" s="28"/>
    </row>
    <row r="112" spans="2:16" ht="20.25" customHeight="1" thickBot="1">
      <c r="B112" s="28"/>
      <c r="C112" s="106">
        <f>SEZNAM!B103</f>
        <v>97</v>
      </c>
      <c r="D112" s="174" t="str">
        <f>SEZNAM!C103</f>
        <v>Šulista</v>
      </c>
      <c r="E112" s="174"/>
      <c r="F112" s="174"/>
      <c r="G112" s="174" t="str">
        <f>SEZNAM!D103</f>
        <v>Pavel</v>
      </c>
      <c r="H112" s="174"/>
      <c r="I112" s="107">
        <f>SEZNAM!F103</f>
        <v>101469</v>
      </c>
      <c r="J112" s="107">
        <f>SEZNAM!M103</f>
        <v>0</v>
      </c>
      <c r="K112" s="108" t="str">
        <f>CONCATENATE(SEZNAM!X103,"")</f>
        <v>1</v>
      </c>
      <c r="L112" s="107" t="str">
        <f>IF(SEZNAM!Y103="ANO",SEZNAM!Q103&amp;IF(SEZNAM!Q103&lt;&gt;""," - ","")&amp;SEZNAM!R103,"")</f>
        <v>C</v>
      </c>
      <c r="M112" s="109" t="str">
        <f>IF(SEZNAM!Y103="ANO",CONCATENATE(SEZNAM!S103,""),"")</f>
        <v>12.6.2010</v>
      </c>
      <c r="N112" s="175" t="str">
        <f>IF(SEZNAM!Y103="ANO",SEZNAM!V103&amp;CHAR(10)&amp;SEZNAM!Z103,"")</f>
        <v>Slavková
14.6.2010</v>
      </c>
      <c r="O112" s="176"/>
      <c r="P112" s="28"/>
    </row>
    <row r="113" spans="2:16" ht="20.25" customHeight="1" thickBot="1">
      <c r="B113" s="28"/>
      <c r="C113" s="106">
        <f>SEZNAM!B104</f>
        <v>98</v>
      </c>
      <c r="D113" s="174" t="str">
        <f>SEZNAM!C104</f>
        <v>Švábová</v>
      </c>
      <c r="E113" s="174"/>
      <c r="F113" s="174"/>
      <c r="G113" s="174" t="str">
        <f>SEZNAM!D104</f>
        <v>Jana</v>
      </c>
      <c r="H113" s="174"/>
      <c r="I113" s="107">
        <f>SEZNAM!F104</f>
        <v>101166</v>
      </c>
      <c r="J113" s="107">
        <f>SEZNAM!M104</f>
        <v>0</v>
      </c>
      <c r="K113" s="108" t="str">
        <f>CONCATENATE(SEZNAM!X104,"")</f>
        <v>1</v>
      </c>
      <c r="L113" s="107" t="str">
        <f>IF(SEZNAM!Y104="ANO",SEZNAM!Q104&amp;IF(SEZNAM!Q104&lt;&gt;""," - ","")&amp;SEZNAM!R104,"")</f>
        <v>A</v>
      </c>
      <c r="M113" s="109" t="str">
        <f>IF(SEZNAM!Y104="ANO",CONCATENATE(SEZNAM!S104,""),"")</f>
        <v>4.6.2010</v>
      </c>
      <c r="N113" s="175" t="str">
        <f>IF(SEZNAM!Y104="ANO",SEZNAM!V104&amp;CHAR(10)&amp;SEZNAM!Z104,"")</f>
        <v>Slavková
5.6.2010</v>
      </c>
      <c r="O113" s="176"/>
      <c r="P113" s="28"/>
    </row>
    <row r="114" spans="2:16" ht="20.25" customHeight="1" thickBot="1">
      <c r="B114" s="28"/>
      <c r="C114" s="106">
        <f>SEZNAM!B105</f>
        <v>99</v>
      </c>
      <c r="D114" s="174" t="str">
        <f>SEZNAM!C105</f>
        <v>Tejkal</v>
      </c>
      <c r="E114" s="174"/>
      <c r="F114" s="174"/>
      <c r="G114" s="174" t="str">
        <f>SEZNAM!D105</f>
        <v>Hanuš</v>
      </c>
      <c r="H114" s="174"/>
      <c r="I114" s="107">
        <f>SEZNAM!F105</f>
        <v>101273</v>
      </c>
      <c r="J114" s="107">
        <f>SEZNAM!M105</f>
        <v>0</v>
      </c>
      <c r="K114" s="108" t="str">
        <f>CONCATENATE(SEZNAM!X105,"")</f>
        <v>0</v>
      </c>
      <c r="L114" s="107">
        <f>IF(SEZNAM!Y105="ANO",SEZNAM!Q105&amp;IF(SEZNAM!Q105&lt;&gt;""," - ","")&amp;SEZNAM!R105,"")</f>
      </c>
      <c r="M114" s="109">
        <f>IF(SEZNAM!Y105="ANO",CONCATENATE(SEZNAM!S105,""),"")</f>
      </c>
      <c r="N114" s="175">
        <f>IF(SEZNAM!Y105="ANO",SEZNAM!V105&amp;CHAR(10)&amp;SEZNAM!Z105,"")</f>
      </c>
      <c r="O114" s="176"/>
      <c r="P114" s="28"/>
    </row>
    <row r="115" spans="2:16" ht="20.25" customHeight="1" thickBot="1">
      <c r="B115" s="28"/>
      <c r="C115" s="106">
        <f>SEZNAM!B106</f>
        <v>100</v>
      </c>
      <c r="D115" s="174" t="str">
        <f>SEZNAM!C106</f>
        <v>Trnka</v>
      </c>
      <c r="E115" s="174"/>
      <c r="F115" s="174"/>
      <c r="G115" s="174" t="str">
        <f>SEZNAM!D106</f>
        <v>Jan</v>
      </c>
      <c r="H115" s="174"/>
      <c r="I115" s="107">
        <f>SEZNAM!F106</f>
        <v>101478</v>
      </c>
      <c r="J115" s="107">
        <f>SEZNAM!M106</f>
        <v>0</v>
      </c>
      <c r="K115" s="108" t="str">
        <f>CONCATENATE(SEZNAM!X106,"")</f>
        <v>1</v>
      </c>
      <c r="L115" s="107" t="str">
        <f>IF(SEZNAM!Y106="ANO",SEZNAM!Q106&amp;IF(SEZNAM!Q106&lt;&gt;""," - ","")&amp;SEZNAM!R106,"")</f>
        <v>B</v>
      </c>
      <c r="M115" s="109" t="str">
        <f>IF(SEZNAM!Y106="ANO",CONCATENATE(SEZNAM!S106,""),"")</f>
        <v>5.6.2010</v>
      </c>
      <c r="N115" s="175" t="str">
        <f>IF(SEZNAM!Y106="ANO",SEZNAM!V106&amp;CHAR(10)&amp;SEZNAM!Z106,"")</f>
        <v>Slavková
5.6.2010</v>
      </c>
      <c r="O115" s="176"/>
      <c r="P115" s="28"/>
    </row>
    <row r="116" spans="2:16" ht="20.25" customHeight="1" thickBot="1">
      <c r="B116" s="28"/>
      <c r="C116" s="106">
        <f>SEZNAM!B107</f>
        <v>101</v>
      </c>
      <c r="D116" s="174" t="str">
        <f>SEZNAM!C107</f>
        <v>Trojáková</v>
      </c>
      <c r="E116" s="174"/>
      <c r="F116" s="174"/>
      <c r="G116" s="174" t="str">
        <f>SEZNAM!D107</f>
        <v>Marie</v>
      </c>
      <c r="H116" s="174"/>
      <c r="I116" s="107">
        <f>SEZNAM!F107</f>
        <v>101290</v>
      </c>
      <c r="J116" s="107">
        <f>SEZNAM!M107</f>
        <v>0</v>
      </c>
      <c r="K116" s="108" t="str">
        <f>CONCATENATE(SEZNAM!X107,"")</f>
        <v>1</v>
      </c>
      <c r="L116" s="107" t="str">
        <f>IF(SEZNAM!Y107="ANO",SEZNAM!Q107&amp;IF(SEZNAM!Q107&lt;&gt;""," - ","")&amp;SEZNAM!R107,"")</f>
        <v>C</v>
      </c>
      <c r="M116" s="109" t="str">
        <f>IF(SEZNAM!Y107="ANO",CONCATENATE(SEZNAM!S107,""),"")</f>
        <v>12.6.2010</v>
      </c>
      <c r="N116" s="175" t="str">
        <f>IF(SEZNAM!Y107="ANO",SEZNAM!V107&amp;CHAR(10)&amp;SEZNAM!Z107,"")</f>
        <v>Slavková
14.6.2010</v>
      </c>
      <c r="O116" s="176"/>
      <c r="P116" s="28"/>
    </row>
    <row r="117" spans="2:16" ht="20.25" customHeight="1" thickBot="1">
      <c r="B117" s="28"/>
      <c r="C117" s="106">
        <f>SEZNAM!B108</f>
        <v>102</v>
      </c>
      <c r="D117" s="174" t="str">
        <f>SEZNAM!C108</f>
        <v>Tröster</v>
      </c>
      <c r="E117" s="174"/>
      <c r="F117" s="174"/>
      <c r="G117" s="174" t="str">
        <f>SEZNAM!D108</f>
        <v>Martin</v>
      </c>
      <c r="H117" s="174"/>
      <c r="I117" s="107">
        <f>SEZNAM!F108</f>
        <v>101539</v>
      </c>
      <c r="J117" s="107">
        <f>SEZNAM!M108</f>
        <v>0</v>
      </c>
      <c r="K117" s="108" t="str">
        <f>CONCATENATE(SEZNAM!X108,"")</f>
        <v>1</v>
      </c>
      <c r="L117" s="107" t="str">
        <f>IF(SEZNAM!Y108="ANO",SEZNAM!Q108&amp;IF(SEZNAM!Q108&lt;&gt;""," - ","")&amp;SEZNAM!R108,"")</f>
        <v>A</v>
      </c>
      <c r="M117" s="109" t="str">
        <f>IF(SEZNAM!Y108="ANO",CONCATENATE(SEZNAM!S108,""),"")</f>
        <v>12.6.2010</v>
      </c>
      <c r="N117" s="175" t="str">
        <f>IF(SEZNAM!Y108="ANO",SEZNAM!V108&amp;CHAR(10)&amp;SEZNAM!Z108,"")</f>
        <v>Slavková
14.6.2010</v>
      </c>
      <c r="O117" s="176"/>
      <c r="P117" s="28"/>
    </row>
    <row r="118" spans="2:16" ht="20.25" customHeight="1" thickBot="1">
      <c r="B118" s="28"/>
      <c r="C118" s="106">
        <f>SEZNAM!B109</f>
        <v>103</v>
      </c>
      <c r="D118" s="174" t="str">
        <f>SEZNAM!C109</f>
        <v>Valentová</v>
      </c>
      <c r="E118" s="174"/>
      <c r="F118" s="174"/>
      <c r="G118" s="174" t="str">
        <f>SEZNAM!D109</f>
        <v>Alena</v>
      </c>
      <c r="H118" s="174"/>
      <c r="I118" s="107">
        <f>SEZNAM!F109</f>
        <v>101506</v>
      </c>
      <c r="J118" s="107">
        <f>SEZNAM!M109</f>
        <v>0</v>
      </c>
      <c r="K118" s="108" t="str">
        <f>CONCATENATE(SEZNAM!X109,"")</f>
        <v>1</v>
      </c>
      <c r="L118" s="107" t="str">
        <f>IF(SEZNAM!Y109="ANO",SEZNAM!Q109&amp;IF(SEZNAM!Q109&lt;&gt;""," - ","")&amp;SEZNAM!R109,"")</f>
        <v>A</v>
      </c>
      <c r="M118" s="109" t="str">
        <f>IF(SEZNAM!Y109="ANO",CONCATENATE(SEZNAM!S109,""),"")</f>
        <v>5.6.2010</v>
      </c>
      <c r="N118" s="175" t="str">
        <f>IF(SEZNAM!Y109="ANO",SEZNAM!V109&amp;CHAR(10)&amp;SEZNAM!Z109,"")</f>
        <v>Slavková
5.6.2010</v>
      </c>
      <c r="O118" s="176"/>
      <c r="P118" s="28"/>
    </row>
    <row r="119" spans="2:16" ht="20.25" customHeight="1" thickBot="1">
      <c r="B119" s="28"/>
      <c r="C119" s="106">
        <f>SEZNAM!B110</f>
        <v>104</v>
      </c>
      <c r="D119" s="174" t="str">
        <f>SEZNAM!C110</f>
        <v>Vaněček</v>
      </c>
      <c r="E119" s="174"/>
      <c r="F119" s="174"/>
      <c r="G119" s="174" t="str">
        <f>SEZNAM!D110</f>
        <v>Vladimír</v>
      </c>
      <c r="H119" s="174"/>
      <c r="I119" s="107">
        <f>SEZNAM!F110</f>
        <v>101270</v>
      </c>
      <c r="J119" s="107">
        <f>SEZNAM!M110</f>
        <v>0</v>
      </c>
      <c r="K119" s="108" t="str">
        <f>CONCATENATE(SEZNAM!X110,"")</f>
        <v>1</v>
      </c>
      <c r="L119" s="107" t="str">
        <f>IF(SEZNAM!Y110="ANO",SEZNAM!Q110&amp;IF(SEZNAM!Q110&lt;&gt;""," - ","")&amp;SEZNAM!R110,"")</f>
        <v>A</v>
      </c>
      <c r="M119" s="109" t="str">
        <f>IF(SEZNAM!Y110="ANO",CONCATENATE(SEZNAM!S110,""),"")</f>
        <v>11.6.2010</v>
      </c>
      <c r="N119" s="175" t="str">
        <f>IF(SEZNAM!Y110="ANO",SEZNAM!V110&amp;CHAR(10)&amp;SEZNAM!Z110,"")</f>
        <v>Slavková
11.6.2010</v>
      </c>
      <c r="O119" s="176"/>
      <c r="P119" s="28"/>
    </row>
    <row r="120" spans="2:16" ht="20.25" customHeight="1" thickBot="1">
      <c r="B120" s="28"/>
      <c r="C120" s="106">
        <f>SEZNAM!B111</f>
        <v>105</v>
      </c>
      <c r="D120" s="174" t="str">
        <f>SEZNAM!C111</f>
        <v>Vaněk</v>
      </c>
      <c r="E120" s="174"/>
      <c r="F120" s="174"/>
      <c r="G120" s="174" t="str">
        <f>SEZNAM!D111</f>
        <v>Karel</v>
      </c>
      <c r="H120" s="174"/>
      <c r="I120" s="107">
        <f>SEZNAM!F111</f>
        <v>101190</v>
      </c>
      <c r="J120" s="107">
        <f>SEZNAM!M111</f>
        <v>0</v>
      </c>
      <c r="K120" s="108" t="str">
        <f>CONCATENATE(SEZNAM!X111,"")</f>
        <v>1</v>
      </c>
      <c r="L120" s="107" t="str">
        <f>IF(SEZNAM!Y111="ANO",SEZNAM!Q111&amp;IF(SEZNAM!Q111&lt;&gt;""," - ","")&amp;SEZNAM!R111,"")</f>
        <v>A</v>
      </c>
      <c r="M120" s="109" t="str">
        <f>IF(SEZNAM!Y111="ANO",CONCATENATE(SEZNAM!S111,""),"")</f>
        <v>5.6.2010</v>
      </c>
      <c r="N120" s="175" t="str">
        <f>IF(SEZNAM!Y111="ANO",SEZNAM!V111&amp;CHAR(10)&amp;SEZNAM!Z111,"")</f>
        <v>Slavková
5.6.2010</v>
      </c>
      <c r="O120" s="176"/>
      <c r="P120" s="28"/>
    </row>
    <row r="121" spans="2:16" ht="20.25" customHeight="1" thickBot="1">
      <c r="B121" s="28"/>
      <c r="C121" s="106">
        <f>SEZNAM!B112</f>
        <v>106</v>
      </c>
      <c r="D121" s="174" t="str">
        <f>SEZNAM!C112</f>
        <v>Vaňková</v>
      </c>
      <c r="E121" s="174"/>
      <c r="F121" s="174"/>
      <c r="G121" s="174" t="str">
        <f>SEZNAM!D112</f>
        <v>Jitka</v>
      </c>
      <c r="H121" s="174"/>
      <c r="I121" s="107">
        <f>SEZNAM!F112</f>
        <v>101210</v>
      </c>
      <c r="J121" s="107">
        <f>SEZNAM!M112</f>
        <v>0</v>
      </c>
      <c r="K121" s="108" t="str">
        <f>CONCATENATE(SEZNAM!X112,"")</f>
        <v>1</v>
      </c>
      <c r="L121" s="107" t="str">
        <f>IF(SEZNAM!Y112="ANO",SEZNAM!Q112&amp;IF(SEZNAM!Q112&lt;&gt;""," - ","")&amp;SEZNAM!R112,"")</f>
        <v>A</v>
      </c>
      <c r="M121" s="109" t="str">
        <f>IF(SEZNAM!Y112="ANO",CONCATENATE(SEZNAM!S112,""),"")</f>
        <v>5.6.2010</v>
      </c>
      <c r="N121" s="175" t="str">
        <f>IF(SEZNAM!Y112="ANO",SEZNAM!V112&amp;CHAR(10)&amp;SEZNAM!Z112,"")</f>
        <v>Slavková
5.6.2010</v>
      </c>
      <c r="O121" s="176"/>
      <c r="P121" s="28"/>
    </row>
    <row r="122" spans="2:16" ht="20.25" customHeight="1" thickBot="1">
      <c r="B122" s="28"/>
      <c r="C122" s="106">
        <f>SEZNAM!B113</f>
        <v>107</v>
      </c>
      <c r="D122" s="174" t="str">
        <f>SEZNAM!C113</f>
        <v>Vávrová</v>
      </c>
      <c r="E122" s="174"/>
      <c r="F122" s="174"/>
      <c r="G122" s="174" t="str">
        <f>SEZNAM!D113</f>
        <v>Adéla</v>
      </c>
      <c r="H122" s="174"/>
      <c r="I122" s="107">
        <f>SEZNAM!F113</f>
        <v>100650</v>
      </c>
      <c r="J122" s="107">
        <f>SEZNAM!M113</f>
        <v>0</v>
      </c>
      <c r="K122" s="108" t="str">
        <f>CONCATENATE(SEZNAM!X113,"")</f>
        <v>1</v>
      </c>
      <c r="L122" s="107" t="str">
        <f>IF(SEZNAM!Y113="ANO",SEZNAM!Q113&amp;IF(SEZNAM!Q113&lt;&gt;""," - ","")&amp;SEZNAM!R113,"")</f>
        <v>C</v>
      </c>
      <c r="M122" s="109" t="str">
        <f>IF(SEZNAM!Y113="ANO",CONCATENATE(SEZNAM!S113,""),"")</f>
        <v>16.2.2010</v>
      </c>
      <c r="N122" s="175" t="str">
        <f>IF(SEZNAM!Y113="ANO",SEZNAM!V113&amp;CHAR(10)&amp;SEZNAM!Z113,"")</f>
        <v>Slavková
16.2.2010</v>
      </c>
      <c r="O122" s="176"/>
      <c r="P122" s="28"/>
    </row>
    <row r="123" spans="2:16" ht="20.25" customHeight="1" thickBot="1">
      <c r="B123" s="28"/>
      <c r="C123" s="106">
        <f>SEZNAM!B114</f>
        <v>108</v>
      </c>
      <c r="D123" s="174" t="str">
        <f>SEZNAM!C114</f>
        <v>Vicány</v>
      </c>
      <c r="E123" s="174"/>
      <c r="F123" s="174"/>
      <c r="G123" s="174" t="str">
        <f>SEZNAM!D114</f>
        <v>Pavel</v>
      </c>
      <c r="H123" s="174"/>
      <c r="I123" s="107">
        <f>SEZNAM!F114</f>
        <v>101167</v>
      </c>
      <c r="J123" s="107">
        <f>SEZNAM!M114</f>
        <v>0</v>
      </c>
      <c r="K123" s="108" t="str">
        <f>CONCATENATE(SEZNAM!X114,"")</f>
        <v>1</v>
      </c>
      <c r="L123" s="107" t="str">
        <f>IF(SEZNAM!Y114="ANO",SEZNAM!Q114&amp;IF(SEZNAM!Q114&lt;&gt;""," - ","")&amp;SEZNAM!R114,"")</f>
        <v>C</v>
      </c>
      <c r="M123" s="109" t="str">
        <f>IF(SEZNAM!Y114="ANO",CONCATENATE(SEZNAM!S114,""),"")</f>
        <v>12.6.2010</v>
      </c>
      <c r="N123" s="175" t="str">
        <f>IF(SEZNAM!Y114="ANO",SEZNAM!V114&amp;CHAR(10)&amp;SEZNAM!Z114,"")</f>
        <v>Slavková
14.6.2010</v>
      </c>
      <c r="O123" s="176"/>
      <c r="P123" s="28"/>
    </row>
    <row r="124" spans="2:16" ht="20.25" customHeight="1" thickBot="1">
      <c r="B124" s="28"/>
      <c r="C124" s="106">
        <f>SEZNAM!B115</f>
        <v>109</v>
      </c>
      <c r="D124" s="174" t="str">
        <f>SEZNAM!C115</f>
        <v>Vítovec</v>
      </c>
      <c r="E124" s="174"/>
      <c r="F124" s="174"/>
      <c r="G124" s="174" t="str">
        <f>SEZNAM!D115</f>
        <v>Zbyněk</v>
      </c>
      <c r="H124" s="174"/>
      <c r="I124" s="107">
        <f>SEZNAM!F115</f>
        <v>101481</v>
      </c>
      <c r="J124" s="107">
        <f>SEZNAM!M115</f>
        <v>0</v>
      </c>
      <c r="K124" s="108" t="str">
        <f>CONCATENATE(SEZNAM!X115,"")</f>
        <v>1</v>
      </c>
      <c r="L124" s="107" t="str">
        <f>IF(SEZNAM!Y115="ANO",SEZNAM!Q115&amp;IF(SEZNAM!Q115&lt;&gt;""," - ","")&amp;SEZNAM!R115,"")</f>
        <v>A</v>
      </c>
      <c r="M124" s="109" t="str">
        <f>IF(SEZNAM!Y115="ANO",CONCATENATE(SEZNAM!S115,""),"")</f>
        <v>11.6.2010</v>
      </c>
      <c r="N124" s="175" t="str">
        <f>IF(SEZNAM!Y115="ANO",SEZNAM!V115&amp;CHAR(10)&amp;SEZNAM!Z115,"")</f>
        <v>Slavková
11.6.2010</v>
      </c>
      <c r="O124" s="176"/>
      <c r="P124" s="28"/>
    </row>
    <row r="125" spans="2:16" ht="20.25" customHeight="1" thickBot="1">
      <c r="B125" s="28"/>
      <c r="C125" s="106">
        <f>SEZNAM!B116</f>
        <v>110</v>
      </c>
      <c r="D125" s="174" t="str">
        <f>SEZNAM!C116</f>
        <v>Vrkočová</v>
      </c>
      <c r="E125" s="174"/>
      <c r="F125" s="174"/>
      <c r="G125" s="174" t="str">
        <f>SEZNAM!D116</f>
        <v>Štěpánka</v>
      </c>
      <c r="H125" s="174"/>
      <c r="I125" s="107">
        <f>SEZNAM!F116</f>
        <v>101302</v>
      </c>
      <c r="J125" s="107">
        <f>SEZNAM!M116</f>
        <v>0</v>
      </c>
      <c r="K125" s="108" t="str">
        <f>CONCATENATE(SEZNAM!X116,"")</f>
        <v>1</v>
      </c>
      <c r="L125" s="107" t="str">
        <f>IF(SEZNAM!Y116="ANO",SEZNAM!Q116&amp;IF(SEZNAM!Q116&lt;&gt;""," - ","")&amp;SEZNAM!R116,"")</f>
        <v>B</v>
      </c>
      <c r="M125" s="109" t="str">
        <f>IF(SEZNAM!Y116="ANO",CONCATENATE(SEZNAM!S116,""),"")</f>
        <v>12.6.2010</v>
      </c>
      <c r="N125" s="175" t="str">
        <f>IF(SEZNAM!Y116="ANO",SEZNAM!V116&amp;CHAR(10)&amp;SEZNAM!Z116,"")</f>
        <v>Slavková
14.6.2010</v>
      </c>
      <c r="O125" s="176"/>
      <c r="P125" s="28"/>
    </row>
    <row r="126" spans="2:16" ht="20.25" customHeight="1" thickBot="1">
      <c r="B126" s="28"/>
      <c r="C126" s="106">
        <f>SEZNAM!B117</f>
        <v>111</v>
      </c>
      <c r="D126" s="174" t="str">
        <f>SEZNAM!C117</f>
        <v>Vrzal</v>
      </c>
      <c r="E126" s="174"/>
      <c r="F126" s="174"/>
      <c r="G126" s="174" t="str">
        <f>SEZNAM!D117</f>
        <v>Václav</v>
      </c>
      <c r="H126" s="174"/>
      <c r="I126" s="107">
        <f>SEZNAM!F117</f>
        <v>101456</v>
      </c>
      <c r="J126" s="107">
        <f>SEZNAM!M117</f>
        <v>0</v>
      </c>
      <c r="K126" s="108" t="str">
        <f>CONCATENATE(SEZNAM!X117,"")</f>
        <v>1</v>
      </c>
      <c r="L126" s="107" t="str">
        <f>IF(SEZNAM!Y117="ANO",SEZNAM!Q117&amp;IF(SEZNAM!Q117&lt;&gt;""," - ","")&amp;SEZNAM!R117,"")</f>
        <v>A</v>
      </c>
      <c r="M126" s="109" t="str">
        <f>IF(SEZNAM!Y117="ANO",CONCATENATE(SEZNAM!S117,""),"")</f>
        <v>4.6.2010</v>
      </c>
      <c r="N126" s="175" t="str">
        <f>IF(SEZNAM!Y117="ANO",SEZNAM!V117&amp;CHAR(10)&amp;SEZNAM!Z117,"")</f>
        <v>Slavková
4.6.2010</v>
      </c>
      <c r="O126" s="176"/>
      <c r="P126" s="28"/>
    </row>
    <row r="127" spans="2:16" ht="20.25" customHeight="1" thickBot="1">
      <c r="B127" s="28"/>
      <c r="C127" s="106">
        <f>SEZNAM!B118</f>
        <v>112</v>
      </c>
      <c r="D127" s="174" t="str">
        <f>SEZNAM!C118</f>
        <v>Wenzl</v>
      </c>
      <c r="E127" s="174"/>
      <c r="F127" s="174"/>
      <c r="G127" s="174" t="str">
        <f>SEZNAM!D118</f>
        <v>Jan</v>
      </c>
      <c r="H127" s="174"/>
      <c r="I127" s="107">
        <f>SEZNAM!F118</f>
        <v>101352</v>
      </c>
      <c r="J127" s="107">
        <f>SEZNAM!M118</f>
        <v>0</v>
      </c>
      <c r="K127" s="108" t="str">
        <f>CONCATENATE(SEZNAM!X118,"")</f>
        <v>1</v>
      </c>
      <c r="L127" s="107" t="str">
        <f>IF(SEZNAM!Y118="ANO",SEZNAM!Q118&amp;IF(SEZNAM!Q118&lt;&gt;""," - ","")&amp;SEZNAM!R118,"")</f>
        <v>C</v>
      </c>
      <c r="M127" s="109" t="str">
        <f>IF(SEZNAM!Y118="ANO",CONCATENATE(SEZNAM!S118,""),"")</f>
        <v>12.6.2010</v>
      </c>
      <c r="N127" s="175" t="str">
        <f>IF(SEZNAM!Y118="ANO",SEZNAM!V118&amp;CHAR(10)&amp;SEZNAM!Z118,"")</f>
        <v>Slavková
14.6.2010</v>
      </c>
      <c r="O127" s="176"/>
      <c r="P127" s="28"/>
    </row>
    <row r="128" spans="2:16" ht="20.25" customHeight="1" thickBot="1">
      <c r="B128" s="28"/>
      <c r="C128" s="106">
        <f>SEZNAM!B119</f>
        <v>113</v>
      </c>
      <c r="D128" s="174" t="str">
        <f>SEZNAM!C119</f>
        <v>Wicherová</v>
      </c>
      <c r="E128" s="174"/>
      <c r="F128" s="174"/>
      <c r="G128" s="174" t="str">
        <f>SEZNAM!D119</f>
        <v>Dominika</v>
      </c>
      <c r="H128" s="174"/>
      <c r="I128" s="107">
        <f>SEZNAM!F119</f>
        <v>101179</v>
      </c>
      <c r="J128" s="107">
        <f>SEZNAM!M119</f>
        <v>0</v>
      </c>
      <c r="K128" s="108" t="str">
        <f>CONCATENATE(SEZNAM!X119,"")</f>
        <v>1</v>
      </c>
      <c r="L128" s="107" t="str">
        <f>IF(SEZNAM!Y119="ANO",SEZNAM!Q119&amp;IF(SEZNAM!Q119&lt;&gt;""," - ","")&amp;SEZNAM!R119,"")</f>
        <v>E</v>
      </c>
      <c r="M128" s="109" t="str">
        <f>IF(SEZNAM!Y119="ANO",CONCATENATE(SEZNAM!S119,""),"")</f>
        <v>12.6.2010</v>
      </c>
      <c r="N128" s="175" t="str">
        <f>IF(SEZNAM!Y119="ANO",SEZNAM!V119&amp;CHAR(10)&amp;SEZNAM!Z119,"")</f>
        <v>Slavková
14.6.2010</v>
      </c>
      <c r="O128" s="176"/>
      <c r="P128" s="28"/>
    </row>
    <row r="129" spans="2:16" ht="20.25" customHeight="1" thickBot="1">
      <c r="B129" s="28"/>
      <c r="C129" s="106">
        <f>SEZNAM!B120</f>
        <v>114</v>
      </c>
      <c r="D129" s="174" t="str">
        <f>SEZNAM!C120</f>
        <v>Zapoměl</v>
      </c>
      <c r="E129" s="174"/>
      <c r="F129" s="174"/>
      <c r="G129" s="174" t="str">
        <f>SEZNAM!D120</f>
        <v>Michal</v>
      </c>
      <c r="H129" s="174"/>
      <c r="I129" s="107">
        <f>SEZNAM!F120</f>
        <v>101355</v>
      </c>
      <c r="J129" s="107">
        <f>SEZNAM!M120</f>
        <v>0</v>
      </c>
      <c r="K129" s="108" t="str">
        <f>CONCATENATE(SEZNAM!X120,"")</f>
        <v>2</v>
      </c>
      <c r="L129" s="107" t="str">
        <f>IF(SEZNAM!Y120="ANO",SEZNAM!Q120&amp;IF(SEZNAM!Q120&lt;&gt;""," - ","")&amp;SEZNAM!R120,"")</f>
        <v>C</v>
      </c>
      <c r="M129" s="109" t="str">
        <f>IF(SEZNAM!Y120="ANO",CONCATENATE(SEZNAM!S120,""),"")</f>
        <v>17.9.2010</v>
      </c>
      <c r="N129" s="175" t="str">
        <f>IF(SEZNAM!Y120="ANO",SEZNAM!V120&amp;CHAR(10)&amp;SEZNAM!Z120,"")</f>
        <v>Slavková
20.9.2010</v>
      </c>
      <c r="O129" s="176"/>
      <c r="P129" s="28"/>
    </row>
    <row r="130" spans="2:16" ht="20.25" customHeight="1" thickBot="1">
      <c r="B130" s="28"/>
      <c r="C130" s="106">
        <f>SEZNAM!B121</f>
        <v>115</v>
      </c>
      <c r="D130" s="174" t="str">
        <f>SEZNAM!C121</f>
        <v>Zavacký</v>
      </c>
      <c r="E130" s="174"/>
      <c r="F130" s="174"/>
      <c r="G130" s="174" t="str">
        <f>SEZNAM!D121</f>
        <v>Miroslav</v>
      </c>
      <c r="H130" s="174"/>
      <c r="I130" s="107">
        <f>SEZNAM!F121</f>
        <v>101485</v>
      </c>
      <c r="J130" s="107">
        <f>SEZNAM!M121</f>
        <v>0</v>
      </c>
      <c r="K130" s="108" t="str">
        <f>CONCATENATE(SEZNAM!X121,"")</f>
        <v>1</v>
      </c>
      <c r="L130" s="107" t="str">
        <f>IF(SEZNAM!Y121="ANO",SEZNAM!Q121&amp;IF(SEZNAM!Q121&lt;&gt;""," - ","")&amp;SEZNAM!R121,"")</f>
        <v>B</v>
      </c>
      <c r="M130" s="109" t="str">
        <f>IF(SEZNAM!Y121="ANO",CONCATENATE(SEZNAM!S121,""),"")</f>
        <v>12.6.2010</v>
      </c>
      <c r="N130" s="175" t="str">
        <f>IF(SEZNAM!Y121="ANO",SEZNAM!V121&amp;CHAR(10)&amp;SEZNAM!Z121,"")</f>
        <v>Slavková
14.6.2010</v>
      </c>
      <c r="O130" s="176"/>
      <c r="P130" s="28"/>
    </row>
    <row r="131" spans="2:16" ht="20.25" customHeight="1" thickBot="1">
      <c r="B131" s="28"/>
      <c r="C131" s="106">
        <f>SEZNAM!B122</f>
        <v>116</v>
      </c>
      <c r="D131" s="174" t="str">
        <f>SEZNAM!C122</f>
        <v>Zloch</v>
      </c>
      <c r="E131" s="174"/>
      <c r="F131" s="174"/>
      <c r="G131" s="174" t="str">
        <f>SEZNAM!D122</f>
        <v>Dalibor</v>
      </c>
      <c r="H131" s="174"/>
      <c r="I131" s="107">
        <f>SEZNAM!F122</f>
        <v>101882</v>
      </c>
      <c r="J131" s="107">
        <f>SEZNAM!M122</f>
        <v>0</v>
      </c>
      <c r="K131" s="108" t="str">
        <f>CONCATENATE(SEZNAM!X122,"")</f>
        <v>1</v>
      </c>
      <c r="L131" s="107" t="str">
        <f>IF(SEZNAM!Y122="ANO",SEZNAM!Q122&amp;IF(SEZNAM!Q122&lt;&gt;""," - ","")&amp;SEZNAM!R122,"")</f>
        <v>B</v>
      </c>
      <c r="M131" s="109" t="str">
        <f>IF(SEZNAM!Y122="ANO",CONCATENATE(SEZNAM!S122,""),"")</f>
        <v>4.6.2010</v>
      </c>
      <c r="N131" s="175" t="str">
        <f>IF(SEZNAM!Y122="ANO",SEZNAM!V122&amp;CHAR(10)&amp;SEZNAM!Z122,"")</f>
        <v>Slavková
4.6.2010</v>
      </c>
      <c r="O131" s="176"/>
      <c r="P131" s="28"/>
    </row>
    <row r="132" spans="2:16" ht="20.25" customHeight="1" thickBot="1">
      <c r="B132" s="28"/>
      <c r="C132" s="106">
        <f>SEZNAM!B123</f>
        <v>117</v>
      </c>
      <c r="D132" s="174" t="str">
        <f>SEZNAM!C123</f>
        <v>Zuntová</v>
      </c>
      <c r="E132" s="174"/>
      <c r="F132" s="174"/>
      <c r="G132" s="174" t="str">
        <f>SEZNAM!D123</f>
        <v>Milena</v>
      </c>
      <c r="H132" s="174"/>
      <c r="I132" s="107">
        <f>SEZNAM!F123</f>
        <v>101561</v>
      </c>
      <c r="J132" s="107">
        <f>SEZNAM!M123</f>
        <v>0</v>
      </c>
      <c r="K132" s="108" t="str">
        <f>CONCATENATE(SEZNAM!X123,"")</f>
        <v>1</v>
      </c>
      <c r="L132" s="107" t="str">
        <f>IF(SEZNAM!Y123="ANO",SEZNAM!Q123&amp;IF(SEZNAM!Q123&lt;&gt;""," - ","")&amp;SEZNAM!R123,"")</f>
        <v>A</v>
      </c>
      <c r="M132" s="109" t="str">
        <f>IF(SEZNAM!Y123="ANO",CONCATENATE(SEZNAM!S123,""),"")</f>
        <v>11.6.2010</v>
      </c>
      <c r="N132" s="175" t="str">
        <f>IF(SEZNAM!Y123="ANO",SEZNAM!V123&amp;CHAR(10)&amp;SEZNAM!Z123,"")</f>
        <v>Slavková
11.6.2010</v>
      </c>
      <c r="O132" s="176"/>
      <c r="P132" s="28"/>
    </row>
    <row r="133" spans="2:16" ht="20.25" customHeight="1" thickBot="1">
      <c r="B133" s="28"/>
      <c r="C133" s="106">
        <f>SEZNAM!B124</f>
        <v>118</v>
      </c>
      <c r="D133" s="174" t="str">
        <f>SEZNAM!C124</f>
        <v>Žáčková</v>
      </c>
      <c r="E133" s="174"/>
      <c r="F133" s="174"/>
      <c r="G133" s="174" t="str">
        <f>SEZNAM!D124</f>
        <v>Ivana</v>
      </c>
      <c r="H133" s="174"/>
      <c r="I133" s="107">
        <f>SEZNAM!F124</f>
        <v>102006</v>
      </c>
      <c r="J133" s="107">
        <f>SEZNAM!M124</f>
        <v>0</v>
      </c>
      <c r="K133" s="108" t="str">
        <f>CONCATENATE(SEZNAM!X124,"")</f>
        <v>1</v>
      </c>
      <c r="L133" s="107" t="str">
        <f>IF(SEZNAM!Y124="ANO",SEZNAM!Q124&amp;IF(SEZNAM!Q124&lt;&gt;""," - ","")&amp;SEZNAM!R124,"")</f>
        <v>A</v>
      </c>
      <c r="M133" s="109" t="str">
        <f>IF(SEZNAM!Y124="ANO",CONCATENATE(SEZNAM!S124,""),"")</f>
        <v>12.6.2010</v>
      </c>
      <c r="N133" s="175" t="str">
        <f>IF(SEZNAM!Y124="ANO",SEZNAM!V124&amp;CHAR(10)&amp;SEZNAM!Z124,"")</f>
        <v>Slavková
14.6.2010</v>
      </c>
      <c r="O133" s="176"/>
      <c r="P133" s="28"/>
    </row>
    <row r="134" spans="2:16" ht="20.25" customHeight="1" thickBot="1">
      <c r="B134" s="28"/>
      <c r="C134" s="106">
        <f>SEZNAM!B125</f>
        <v>119</v>
      </c>
      <c r="D134" s="174" t="str">
        <f>SEZNAM!C125</f>
        <v>Žemlička</v>
      </c>
      <c r="E134" s="174"/>
      <c r="F134" s="174"/>
      <c r="G134" s="174" t="str">
        <f>SEZNAM!D125</f>
        <v>Michal</v>
      </c>
      <c r="H134" s="174"/>
      <c r="I134" s="107">
        <f>SEZNAM!F125</f>
        <v>101404</v>
      </c>
      <c r="J134" s="107">
        <f>SEZNAM!M125</f>
        <v>0</v>
      </c>
      <c r="K134" s="108" t="str">
        <f>CONCATENATE(SEZNAM!X125,"")</f>
        <v>1</v>
      </c>
      <c r="L134" s="107" t="str">
        <f>IF(SEZNAM!Y125="ANO",SEZNAM!Q125&amp;IF(SEZNAM!Q125&lt;&gt;""," - ","")&amp;SEZNAM!R125,"")</f>
        <v>C</v>
      </c>
      <c r="M134" s="109" t="str">
        <f>IF(SEZNAM!Y125="ANO",CONCATENATE(SEZNAM!S125,""),"")</f>
        <v>17.9.2010</v>
      </c>
      <c r="N134" s="175" t="str">
        <f>IF(SEZNAM!Y125="ANO",SEZNAM!V125&amp;CHAR(10)&amp;SEZNAM!Z125,"")</f>
        <v>Slavková
17.9.2010</v>
      </c>
      <c r="O134" s="176"/>
      <c r="P134" s="28"/>
    </row>
    <row r="135" spans="2:16" ht="20.25" customHeight="1" thickBot="1">
      <c r="B135" s="28"/>
      <c r="C135" s="106">
        <f>SEZNAM!B126</f>
        <v>120</v>
      </c>
      <c r="D135" s="174" t="str">
        <f>SEZNAM!C126</f>
        <v>Žemličková</v>
      </c>
      <c r="E135" s="174"/>
      <c r="F135" s="174"/>
      <c r="G135" s="174" t="str">
        <f>SEZNAM!D126</f>
        <v>Blanka</v>
      </c>
      <c r="H135" s="174"/>
      <c r="I135" s="107">
        <f>SEZNAM!F126</f>
        <v>101403</v>
      </c>
      <c r="J135" s="107">
        <f>SEZNAM!M126</f>
        <v>0</v>
      </c>
      <c r="K135" s="108" t="str">
        <f>CONCATENATE(SEZNAM!X126,"")</f>
        <v>1</v>
      </c>
      <c r="L135" s="107" t="str">
        <f>IF(SEZNAM!Y126="ANO",SEZNAM!Q126&amp;IF(SEZNAM!Q126&lt;&gt;""," - ","")&amp;SEZNAM!R126,"")</f>
        <v>B</v>
      </c>
      <c r="M135" s="109" t="str">
        <f>IF(SEZNAM!Y126="ANO",CONCATENATE(SEZNAM!S126,""),"")</f>
        <v>4.6.2010</v>
      </c>
      <c r="N135" s="175" t="str">
        <f>IF(SEZNAM!Y126="ANO",SEZNAM!V126&amp;CHAR(10)&amp;SEZNAM!Z126,"")</f>
        <v>Slavková
5.6.2010</v>
      </c>
      <c r="O135" s="176"/>
      <c r="P135" s="28"/>
    </row>
    <row r="136" spans="2:16" ht="20.25" customHeight="1" thickBot="1">
      <c r="B136" s="28"/>
      <c r="C136" s="106">
        <f>SEZNAM!B127</f>
        <v>121</v>
      </c>
      <c r="D136" s="174" t="str">
        <f>SEZNAM!C127</f>
        <v>Žižková</v>
      </c>
      <c r="E136" s="174"/>
      <c r="F136" s="174"/>
      <c r="G136" s="174" t="str">
        <f>SEZNAM!D127</f>
        <v>Michaela</v>
      </c>
      <c r="H136" s="174"/>
      <c r="I136" s="107">
        <f>SEZNAM!F127</f>
        <v>101537</v>
      </c>
      <c r="J136" s="107">
        <f>SEZNAM!M127</f>
        <v>0</v>
      </c>
      <c r="K136" s="108" t="str">
        <f>CONCATENATE(SEZNAM!X127,"")</f>
        <v>1</v>
      </c>
      <c r="L136" s="107" t="str">
        <f>IF(SEZNAM!Y127="ANO",SEZNAM!Q127&amp;IF(SEZNAM!Q127&lt;&gt;""," - ","")&amp;SEZNAM!R127,"")</f>
        <v>E</v>
      </c>
      <c r="M136" s="109" t="str">
        <f>IF(SEZNAM!Y127="ANO",CONCATENATE(SEZNAM!S127,""),"")</f>
        <v>12.6.2010</v>
      </c>
      <c r="N136" s="175" t="str">
        <f>IF(SEZNAM!Y127="ANO",SEZNAM!V127&amp;CHAR(10)&amp;SEZNAM!Z127,"")</f>
        <v>Slavková
14.6.2010</v>
      </c>
      <c r="O136" s="176"/>
      <c r="P136" s="28"/>
    </row>
    <row r="137" spans="2:16" ht="12.75">
      <c r="B137" s="28"/>
      <c r="C137" s="185" t="s">
        <v>99</v>
      </c>
      <c r="D137" s="185"/>
      <c r="E137" s="185"/>
      <c r="F137" s="185"/>
      <c r="G137" s="185"/>
      <c r="H137" s="185"/>
      <c r="I137" s="185"/>
      <c r="J137" s="28"/>
      <c r="K137" s="28"/>
      <c r="L137" s="30"/>
      <c r="M137" s="30"/>
      <c r="N137" s="30"/>
      <c r="O137" s="30"/>
      <c r="P137" s="28"/>
    </row>
    <row r="138" spans="2:16" ht="6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</sheetData>
  <sheetProtection password="CF44" sheet="1" objects="1" scenarios="1"/>
  <mergeCells count="376">
    <mergeCell ref="C137:I137"/>
    <mergeCell ref="C11:E11"/>
    <mergeCell ref="D16:F16"/>
    <mergeCell ref="G16:H16"/>
    <mergeCell ref="D15:F15"/>
    <mergeCell ref="G15:H15"/>
    <mergeCell ref="D18:F18"/>
    <mergeCell ref="G18:H18"/>
    <mergeCell ref="D21:F21"/>
    <mergeCell ref="G21:H21"/>
    <mergeCell ref="C4:O4"/>
    <mergeCell ref="C7:E7"/>
    <mergeCell ref="C9:E9"/>
    <mergeCell ref="F7:O7"/>
    <mergeCell ref="C5:O5"/>
    <mergeCell ref="F9:N9"/>
    <mergeCell ref="N15:O15"/>
    <mergeCell ref="N16:O16"/>
    <mergeCell ref="L11:N11"/>
    <mergeCell ref="F11:K11"/>
    <mergeCell ref="D17:F17"/>
    <mergeCell ref="G17:H17"/>
    <mergeCell ref="N17:O17"/>
    <mergeCell ref="N18:O18"/>
    <mergeCell ref="D19:F19"/>
    <mergeCell ref="G19:H19"/>
    <mergeCell ref="N19:O19"/>
    <mergeCell ref="D20:F20"/>
    <mergeCell ref="G20:H20"/>
    <mergeCell ref="N20:O20"/>
    <mergeCell ref="N21:O21"/>
    <mergeCell ref="D22:F22"/>
    <mergeCell ref="G22:H22"/>
    <mergeCell ref="N22:O22"/>
    <mergeCell ref="D23:F23"/>
    <mergeCell ref="G23:H23"/>
    <mergeCell ref="N23:O23"/>
    <mergeCell ref="D24:F24"/>
    <mergeCell ref="G24:H24"/>
    <mergeCell ref="N24:O24"/>
    <mergeCell ref="D25:F25"/>
    <mergeCell ref="G25:H25"/>
    <mergeCell ref="N25:O25"/>
    <mergeCell ref="D26:F26"/>
    <mergeCell ref="G26:H26"/>
    <mergeCell ref="N26:O26"/>
    <mergeCell ref="D27:F27"/>
    <mergeCell ref="G27:H27"/>
    <mergeCell ref="N27:O27"/>
    <mergeCell ref="D28:F28"/>
    <mergeCell ref="G28:H28"/>
    <mergeCell ref="N28:O28"/>
    <mergeCell ref="D29:F29"/>
    <mergeCell ref="G29:H29"/>
    <mergeCell ref="N29:O29"/>
    <mergeCell ref="D30:F30"/>
    <mergeCell ref="G30:H30"/>
    <mergeCell ref="N30:O30"/>
    <mergeCell ref="D31:F31"/>
    <mergeCell ref="G31:H31"/>
    <mergeCell ref="N31:O31"/>
    <mergeCell ref="D32:F32"/>
    <mergeCell ref="G32:H32"/>
    <mergeCell ref="N32:O32"/>
    <mergeCell ref="D33:F33"/>
    <mergeCell ref="G33:H33"/>
    <mergeCell ref="N33:O33"/>
    <mergeCell ref="D34:F34"/>
    <mergeCell ref="G34:H34"/>
    <mergeCell ref="N34:O34"/>
    <mergeCell ref="D35:F35"/>
    <mergeCell ref="G35:H35"/>
    <mergeCell ref="N35:O35"/>
    <mergeCell ref="D36:F36"/>
    <mergeCell ref="G36:H36"/>
    <mergeCell ref="N36:O36"/>
    <mergeCell ref="D37:F37"/>
    <mergeCell ref="G37:H37"/>
    <mergeCell ref="N37:O37"/>
    <mergeCell ref="D38:F38"/>
    <mergeCell ref="G38:H38"/>
    <mergeCell ref="N38:O38"/>
    <mergeCell ref="D39:F39"/>
    <mergeCell ref="G39:H39"/>
    <mergeCell ref="N39:O39"/>
    <mergeCell ref="D40:F40"/>
    <mergeCell ref="G40:H40"/>
    <mergeCell ref="N40:O40"/>
    <mergeCell ref="D41:F41"/>
    <mergeCell ref="G41:H41"/>
    <mergeCell ref="N41:O41"/>
    <mergeCell ref="D42:F42"/>
    <mergeCell ref="G42:H42"/>
    <mergeCell ref="N42:O42"/>
    <mergeCell ref="D43:F43"/>
    <mergeCell ref="G43:H43"/>
    <mergeCell ref="N43:O43"/>
    <mergeCell ref="D44:F44"/>
    <mergeCell ref="G44:H44"/>
    <mergeCell ref="N44:O44"/>
    <mergeCell ref="D45:F45"/>
    <mergeCell ref="G45:H45"/>
    <mergeCell ref="N45:O45"/>
    <mergeCell ref="D46:F46"/>
    <mergeCell ref="G46:H46"/>
    <mergeCell ref="N46:O46"/>
    <mergeCell ref="D47:F47"/>
    <mergeCell ref="G47:H47"/>
    <mergeCell ref="N47:O47"/>
    <mergeCell ref="D48:F48"/>
    <mergeCell ref="G48:H48"/>
    <mergeCell ref="N48:O48"/>
    <mergeCell ref="D49:F49"/>
    <mergeCell ref="G49:H49"/>
    <mergeCell ref="N49:O49"/>
    <mergeCell ref="D50:F50"/>
    <mergeCell ref="G50:H50"/>
    <mergeCell ref="N50:O50"/>
    <mergeCell ref="D51:F51"/>
    <mergeCell ref="G51:H51"/>
    <mergeCell ref="N51:O51"/>
    <mergeCell ref="D52:F52"/>
    <mergeCell ref="G52:H52"/>
    <mergeCell ref="N52:O52"/>
    <mergeCell ref="D53:F53"/>
    <mergeCell ref="G53:H53"/>
    <mergeCell ref="N53:O53"/>
    <mergeCell ref="D54:F54"/>
    <mergeCell ref="G54:H54"/>
    <mergeCell ref="N54:O54"/>
    <mergeCell ref="D55:F55"/>
    <mergeCell ref="G55:H55"/>
    <mergeCell ref="N55:O55"/>
    <mergeCell ref="D56:F56"/>
    <mergeCell ref="G56:H56"/>
    <mergeCell ref="N56:O56"/>
    <mergeCell ref="D57:F57"/>
    <mergeCell ref="G57:H57"/>
    <mergeCell ref="N57:O57"/>
    <mergeCell ref="D58:F58"/>
    <mergeCell ref="G58:H58"/>
    <mergeCell ref="N58:O58"/>
    <mergeCell ref="D59:F59"/>
    <mergeCell ref="G59:H59"/>
    <mergeCell ref="N59:O59"/>
    <mergeCell ref="D60:F60"/>
    <mergeCell ref="G60:H60"/>
    <mergeCell ref="N60:O60"/>
    <mergeCell ref="D61:F61"/>
    <mergeCell ref="G61:H61"/>
    <mergeCell ref="N61:O61"/>
    <mergeCell ref="D62:F62"/>
    <mergeCell ref="G62:H62"/>
    <mergeCell ref="N62:O62"/>
    <mergeCell ref="D63:F63"/>
    <mergeCell ref="G63:H63"/>
    <mergeCell ref="N63:O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D77:F77"/>
    <mergeCell ref="G77:H77"/>
    <mergeCell ref="N77:O77"/>
    <mergeCell ref="D78:F78"/>
    <mergeCell ref="G78:H78"/>
    <mergeCell ref="N78:O78"/>
    <mergeCell ref="D79:F79"/>
    <mergeCell ref="G79:H79"/>
    <mergeCell ref="N79:O79"/>
    <mergeCell ref="D80:F80"/>
    <mergeCell ref="G80:H80"/>
    <mergeCell ref="N80:O80"/>
    <mergeCell ref="D81:F81"/>
    <mergeCell ref="G81:H81"/>
    <mergeCell ref="N81:O81"/>
    <mergeCell ref="D82:F82"/>
    <mergeCell ref="G82:H82"/>
    <mergeCell ref="N82:O82"/>
    <mergeCell ref="D83:F83"/>
    <mergeCell ref="G83:H83"/>
    <mergeCell ref="N83:O83"/>
    <mergeCell ref="D84:F84"/>
    <mergeCell ref="G84:H84"/>
    <mergeCell ref="N84:O84"/>
    <mergeCell ref="D85:F85"/>
    <mergeCell ref="G85:H85"/>
    <mergeCell ref="N85:O85"/>
    <mergeCell ref="D86:F86"/>
    <mergeCell ref="G86:H86"/>
    <mergeCell ref="N86:O86"/>
    <mergeCell ref="D87:F87"/>
    <mergeCell ref="G87:H87"/>
    <mergeCell ref="N87:O87"/>
    <mergeCell ref="D88:F88"/>
    <mergeCell ref="G88:H88"/>
    <mergeCell ref="N88:O88"/>
    <mergeCell ref="D89:F89"/>
    <mergeCell ref="G89:H89"/>
    <mergeCell ref="N89:O89"/>
    <mergeCell ref="D90:F90"/>
    <mergeCell ref="G90:H90"/>
    <mergeCell ref="N90:O90"/>
    <mergeCell ref="D91:F91"/>
    <mergeCell ref="G91:H91"/>
    <mergeCell ref="N91:O91"/>
    <mergeCell ref="D92:F92"/>
    <mergeCell ref="G92:H92"/>
    <mergeCell ref="N92:O92"/>
    <mergeCell ref="D93:F93"/>
    <mergeCell ref="G93:H93"/>
    <mergeCell ref="N93:O93"/>
    <mergeCell ref="D94:F94"/>
    <mergeCell ref="G94:H94"/>
    <mergeCell ref="N94:O94"/>
    <mergeCell ref="D95:F95"/>
    <mergeCell ref="G95:H95"/>
    <mergeCell ref="N95:O95"/>
    <mergeCell ref="D96:F96"/>
    <mergeCell ref="G96:H96"/>
    <mergeCell ref="N96:O96"/>
    <mergeCell ref="D97:F97"/>
    <mergeCell ref="G97:H97"/>
    <mergeCell ref="N97:O97"/>
    <mergeCell ref="D98:F98"/>
    <mergeCell ref="G98:H98"/>
    <mergeCell ref="N98:O98"/>
    <mergeCell ref="D99:F99"/>
    <mergeCell ref="G99:H99"/>
    <mergeCell ref="N99:O99"/>
    <mergeCell ref="D100:F100"/>
    <mergeCell ref="G100:H100"/>
    <mergeCell ref="N100:O100"/>
    <mergeCell ref="D101:F101"/>
    <mergeCell ref="G101:H101"/>
    <mergeCell ref="N101:O101"/>
    <mergeCell ref="D102:F102"/>
    <mergeCell ref="G102:H102"/>
    <mergeCell ref="N102:O102"/>
    <mergeCell ref="D103:F103"/>
    <mergeCell ref="G103:H103"/>
    <mergeCell ref="N103:O103"/>
    <mergeCell ref="D104:F104"/>
    <mergeCell ref="G104:H104"/>
    <mergeCell ref="N104:O104"/>
    <mergeCell ref="D105:F105"/>
    <mergeCell ref="G105:H105"/>
    <mergeCell ref="N105:O105"/>
    <mergeCell ref="D106:F106"/>
    <mergeCell ref="G106:H106"/>
    <mergeCell ref="N106:O106"/>
    <mergeCell ref="D107:F107"/>
    <mergeCell ref="G107:H107"/>
    <mergeCell ref="N107:O107"/>
    <mergeCell ref="D108:F108"/>
    <mergeCell ref="G108:H108"/>
    <mergeCell ref="N108:O108"/>
    <mergeCell ref="D109:F109"/>
    <mergeCell ref="G109:H109"/>
    <mergeCell ref="N109:O109"/>
    <mergeCell ref="D110:F110"/>
    <mergeCell ref="G110:H110"/>
    <mergeCell ref="N110:O110"/>
    <mergeCell ref="D111:F111"/>
    <mergeCell ref="G111:H111"/>
    <mergeCell ref="N111:O111"/>
    <mergeCell ref="D112:F112"/>
    <mergeCell ref="G112:H112"/>
    <mergeCell ref="N112:O112"/>
    <mergeCell ref="D113:F113"/>
    <mergeCell ref="G113:H113"/>
    <mergeCell ref="N113:O113"/>
    <mergeCell ref="D114:F114"/>
    <mergeCell ref="G114:H114"/>
    <mergeCell ref="N114:O114"/>
    <mergeCell ref="D115:F115"/>
    <mergeCell ref="G115:H115"/>
    <mergeCell ref="N115:O115"/>
    <mergeCell ref="D116:F116"/>
    <mergeCell ref="G116:H116"/>
    <mergeCell ref="N116:O116"/>
    <mergeCell ref="D117:F117"/>
    <mergeCell ref="G117:H117"/>
    <mergeCell ref="N117:O117"/>
    <mergeCell ref="D118:F118"/>
    <mergeCell ref="G118:H118"/>
    <mergeCell ref="N118:O118"/>
    <mergeCell ref="D119:F119"/>
    <mergeCell ref="G119:H119"/>
    <mergeCell ref="N119:O119"/>
    <mergeCell ref="D120:F120"/>
    <mergeCell ref="G120:H120"/>
    <mergeCell ref="N120:O120"/>
    <mergeCell ref="D121:F121"/>
    <mergeCell ref="G121:H121"/>
    <mergeCell ref="N121:O121"/>
    <mergeCell ref="D122:F122"/>
    <mergeCell ref="G122:H122"/>
    <mergeCell ref="N122:O122"/>
    <mergeCell ref="D123:F123"/>
    <mergeCell ref="G123:H123"/>
    <mergeCell ref="N123:O123"/>
    <mergeCell ref="D124:F124"/>
    <mergeCell ref="G124:H124"/>
    <mergeCell ref="N124:O124"/>
    <mergeCell ref="D125:F125"/>
    <mergeCell ref="G125:H125"/>
    <mergeCell ref="N125:O125"/>
    <mergeCell ref="D126:F126"/>
    <mergeCell ref="G126:H126"/>
    <mergeCell ref="N126:O126"/>
    <mergeCell ref="D127:F127"/>
    <mergeCell ref="G127:H127"/>
    <mergeCell ref="N127:O127"/>
    <mergeCell ref="D128:F128"/>
    <mergeCell ref="G128:H128"/>
    <mergeCell ref="N128:O128"/>
    <mergeCell ref="D129:F129"/>
    <mergeCell ref="G129:H129"/>
    <mergeCell ref="N129:O129"/>
    <mergeCell ref="D130:F130"/>
    <mergeCell ref="G130:H130"/>
    <mergeCell ref="N130:O130"/>
    <mergeCell ref="D131:F131"/>
    <mergeCell ref="G131:H131"/>
    <mergeCell ref="N131:O131"/>
    <mergeCell ref="D132:F132"/>
    <mergeCell ref="G132:H132"/>
    <mergeCell ref="N132:O132"/>
    <mergeCell ref="D133:F133"/>
    <mergeCell ref="G133:H133"/>
    <mergeCell ref="N133:O133"/>
    <mergeCell ref="D136:F136"/>
    <mergeCell ref="G136:H136"/>
    <mergeCell ref="N136:O136"/>
    <mergeCell ref="D134:F134"/>
    <mergeCell ref="G134:H134"/>
    <mergeCell ref="N134:O134"/>
    <mergeCell ref="D135:F135"/>
    <mergeCell ref="G135:H135"/>
    <mergeCell ref="N135:O135"/>
  </mergeCells>
  <conditionalFormatting sqref="C16:O136">
    <cfRule type="expression" priority="1" dxfId="0" stopIfTrue="1">
      <formula>MOD(CELL("row",C16),2)</formula>
    </cfRule>
  </conditionalFormatting>
  <printOptions horizontalCentered="1"/>
  <pageMargins left="0.5511811023622047" right="0.5905511811023623" top="0.73" bottom="0.79" header="0.2362204724409449" footer="0.3937007874015748"/>
  <pageSetup horizontalDpi="200" verticalDpi="200" orientation="portrait" paperSize="9" r:id="rId2"/>
  <headerFooter alignWithMargins="0">
    <oddHeader>&amp;L&amp;8&amp;C
&amp;"Arial CE,tučné"Vysoká škola evropských a regionálních studií&amp;"Arial CE,obyčejné" - vysoká škola&amp;R&amp;8OBH - Obhajoba</oddHeader>
    <oddFooter>&amp;L&amp;8Vytisknuto systémem ISvoš (www.isvos.cz)&amp;C&amp;D&amp;RStrana &amp;P /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B1:P138"/>
  <sheetViews>
    <sheetView showGridLines="0" showRowColHeaders="0" zoomScaleSheetLayoutView="100" zoomScalePageLayoutView="0" workbookViewId="0" topLeftCell="A1">
      <pane ySplit="1" topLeftCell="A2" activePane="bottomLeft" state="frozen"/>
      <selection pane="topLeft" activeCell="J33" sqref="J33"/>
      <selection pane="bottomLeft" activeCell="A1" sqref="A1"/>
    </sheetView>
  </sheetViews>
  <sheetFormatPr defaultColWidth="9.00390625" defaultRowHeight="12.75"/>
  <cols>
    <col min="1" max="1" width="2.75390625" style="2" customWidth="1"/>
    <col min="2" max="2" width="1.12109375" style="2" customWidth="1"/>
    <col min="3" max="3" width="4.75390625" style="2" customWidth="1"/>
    <col min="4" max="4" width="3.75390625" style="2" customWidth="1"/>
    <col min="5" max="5" width="4.75390625" style="2" customWidth="1"/>
    <col min="6" max="6" width="9.125" style="2" customWidth="1"/>
    <col min="7" max="7" width="3.375" style="2" customWidth="1"/>
    <col min="8" max="8" width="8.75390625" style="2" customWidth="1"/>
    <col min="9" max="9" width="12.00390625" style="2" customWidth="1"/>
    <col min="10" max="10" width="6.625" style="2" customWidth="1"/>
    <col min="11" max="11" width="3.00390625" style="2" customWidth="1"/>
    <col min="12" max="12" width="10.75390625" style="2" customWidth="1"/>
    <col min="13" max="13" width="11.375" style="2" customWidth="1"/>
    <col min="14" max="14" width="7.125" style="2" customWidth="1"/>
    <col min="15" max="15" width="5.25390625" style="2" customWidth="1"/>
    <col min="16" max="16" width="1.12109375" style="2" customWidth="1"/>
    <col min="17" max="16384" width="9.125" style="2" customWidth="1"/>
  </cols>
  <sheetData>
    <row r="1" spans="2:15" s="10" customFormat="1" ht="24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" customHeigh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28"/>
    </row>
    <row r="4" spans="2:16" ht="24" customHeight="1">
      <c r="B4" s="28"/>
      <c r="C4" s="181" t="s">
        <v>102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8"/>
    </row>
    <row r="5" spans="2:16" ht="12" customHeight="1">
      <c r="B5" s="28"/>
      <c r="C5" s="184" t="str">
        <f>Semestr&amp;" "&amp;ŠkolníRok</f>
        <v>Státnice 2009/2010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8"/>
    </row>
    <row r="6" spans="2:16" ht="6.7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</row>
    <row r="7" spans="2:16" ht="16.5" customHeight="1">
      <c r="B7" s="28"/>
      <c r="C7" s="182" t="s">
        <v>62</v>
      </c>
      <c r="D7" s="182"/>
      <c r="E7" s="182"/>
      <c r="F7" s="183" t="str">
        <f>ZkratkaPředmětu&amp;" - "&amp;NázevPředmětu&amp;" ("&amp;ZkratkaUkončení&amp;")"</f>
        <v>OBH - Obhajoba ()</v>
      </c>
      <c r="G7" s="183"/>
      <c r="H7" s="183"/>
      <c r="I7" s="183"/>
      <c r="J7" s="183"/>
      <c r="K7" s="183"/>
      <c r="L7" s="183"/>
      <c r="M7" s="183"/>
      <c r="N7" s="183"/>
      <c r="O7" s="183"/>
      <c r="P7" s="28"/>
    </row>
    <row r="8" spans="2:16" ht="8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</row>
    <row r="9" spans="2:16" ht="17.25" customHeight="1">
      <c r="B9" s="28"/>
      <c r="C9" s="182" t="s">
        <v>65</v>
      </c>
      <c r="D9" s="182"/>
      <c r="E9" s="182"/>
      <c r="F9" s="183">
        <f>Vyučující</f>
      </c>
      <c r="G9" s="183"/>
      <c r="H9" s="183"/>
      <c r="I9" s="183"/>
      <c r="J9" s="183"/>
      <c r="K9" s="183"/>
      <c r="L9" s="183"/>
      <c r="M9" s="183"/>
      <c r="N9" s="183"/>
      <c r="O9" s="88"/>
      <c r="P9" s="28"/>
    </row>
    <row r="10" spans="2:16" s="70" customFormat="1" ht="4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2:16" ht="17.25" customHeight="1">
      <c r="B11" s="28"/>
      <c r="C11" s="186" t="s">
        <v>66</v>
      </c>
      <c r="D11" s="186"/>
      <c r="E11" s="186"/>
      <c r="F11" s="180" t="str">
        <f>NázevHodnocení</f>
        <v>Zkouška</v>
      </c>
      <c r="G11" s="180"/>
      <c r="H11" s="180"/>
      <c r="I11" s="180"/>
      <c r="J11" s="180"/>
      <c r="K11" s="180"/>
      <c r="L11" s="179" t="s">
        <v>97</v>
      </c>
      <c r="M11" s="179"/>
      <c r="N11" s="179"/>
      <c r="O11" s="89">
        <f>MaxPočHodnocení</f>
        <v>2</v>
      </c>
      <c r="P11" s="28"/>
    </row>
    <row r="12" spans="2:16" ht="6.75" customHeight="1" thickBot="1">
      <c r="B12" s="2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8"/>
    </row>
    <row r="13" spans="2:16" ht="6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ht="11.25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9.5" customHeight="1" thickBot="1">
      <c r="B15" s="28"/>
      <c r="C15" s="93" t="s">
        <v>63</v>
      </c>
      <c r="D15" s="187" t="s">
        <v>0</v>
      </c>
      <c r="E15" s="188"/>
      <c r="F15" s="189"/>
      <c r="G15" s="187" t="s">
        <v>1</v>
      </c>
      <c r="H15" s="189"/>
      <c r="I15" s="93" t="s">
        <v>64</v>
      </c>
      <c r="J15" s="94" t="s">
        <v>103</v>
      </c>
      <c r="K15" s="93" t="s">
        <v>98</v>
      </c>
      <c r="L15" s="95" t="s">
        <v>38</v>
      </c>
      <c r="M15" s="96" t="s">
        <v>32</v>
      </c>
      <c r="N15" s="177" t="s">
        <v>55</v>
      </c>
      <c r="O15" s="178"/>
      <c r="P15" s="28"/>
    </row>
    <row r="16" spans="2:16" ht="20.25" customHeight="1" thickBot="1">
      <c r="B16" s="28"/>
      <c r="C16" s="106">
        <f>SEZNAM!B7</f>
        <v>1</v>
      </c>
      <c r="D16" s="174" t="str">
        <f>SEZNAM!C7</f>
        <v>Bártová</v>
      </c>
      <c r="E16" s="174"/>
      <c r="F16" s="174"/>
      <c r="G16" s="174" t="str">
        <f>SEZNAM!D7</f>
        <v>Lucie</v>
      </c>
      <c r="H16" s="174"/>
      <c r="I16" s="107">
        <f>SEZNAM!F7</f>
        <v>101482</v>
      </c>
      <c r="J16" s="107">
        <f>SEZNAM!M7</f>
        <v>0</v>
      </c>
      <c r="K16" s="108" t="str">
        <f>CONCATENATE(SEZNAM!X7,"")</f>
        <v>1</v>
      </c>
      <c r="L16" s="107" t="str">
        <f>SEZNAM!Q7&amp;IF(SEZNAM!Q7&lt;&gt;""," - ","")&amp;SEZNAM!R7</f>
        <v>A</v>
      </c>
      <c r="M16" s="109" t="str">
        <f>CONCATENATE(SEZNAM!S7,"")</f>
        <v>4.6.2010</v>
      </c>
      <c r="N16" s="175" t="str">
        <f>SEZNAM!V7&amp;CHAR(10)&amp;SEZNAM!Z7</f>
        <v>Slavková
5.6.2010</v>
      </c>
      <c r="O16" s="176"/>
      <c r="P16" s="28"/>
    </row>
    <row r="17" spans="2:16" ht="20.25" customHeight="1" thickBot="1">
      <c r="B17" s="28"/>
      <c r="C17" s="106">
        <f>SEZNAM!B8</f>
        <v>2</v>
      </c>
      <c r="D17" s="174" t="str">
        <f>SEZNAM!C8</f>
        <v>Batík</v>
      </c>
      <c r="E17" s="174"/>
      <c r="F17" s="174"/>
      <c r="G17" s="174" t="str">
        <f>SEZNAM!D8</f>
        <v>František</v>
      </c>
      <c r="H17" s="174"/>
      <c r="I17" s="107">
        <f>SEZNAM!F8</f>
        <v>101165</v>
      </c>
      <c r="J17" s="107">
        <f>SEZNAM!M8</f>
        <v>0</v>
      </c>
      <c r="K17" s="108" t="str">
        <f>CONCATENATE(SEZNAM!X8,"")</f>
        <v>1</v>
      </c>
      <c r="L17" s="107" t="str">
        <f>SEZNAM!Q8&amp;IF(SEZNAM!Q8&lt;&gt;""," - ","")&amp;SEZNAM!R8</f>
        <v>D</v>
      </c>
      <c r="M17" s="109" t="str">
        <f>CONCATENATE(SEZNAM!S8,"")</f>
        <v>11.6.2010</v>
      </c>
      <c r="N17" s="175" t="str">
        <f>SEZNAM!V8&amp;CHAR(10)&amp;SEZNAM!Z8</f>
        <v>Slavková
11.6.2010</v>
      </c>
      <c r="O17" s="176"/>
      <c r="P17" s="28"/>
    </row>
    <row r="18" spans="2:16" ht="20.25" customHeight="1" thickBot="1">
      <c r="B18" s="28"/>
      <c r="C18" s="106">
        <f>SEZNAM!B9</f>
        <v>3</v>
      </c>
      <c r="D18" s="174" t="str">
        <f>SEZNAM!C9</f>
        <v>Batíková</v>
      </c>
      <c r="E18" s="174"/>
      <c r="F18" s="174"/>
      <c r="G18" s="174" t="str">
        <f>SEZNAM!D9</f>
        <v>Renata</v>
      </c>
      <c r="H18" s="174"/>
      <c r="I18" s="107">
        <f>SEZNAM!F9</f>
        <v>101467</v>
      </c>
      <c r="J18" s="107">
        <f>SEZNAM!M9</f>
        <v>0</v>
      </c>
      <c r="K18" s="108" t="str">
        <f>CONCATENATE(SEZNAM!X9,"")</f>
        <v>1</v>
      </c>
      <c r="L18" s="107" t="str">
        <f>SEZNAM!Q9&amp;IF(SEZNAM!Q9&lt;&gt;""," - ","")&amp;SEZNAM!R9</f>
        <v>C</v>
      </c>
      <c r="M18" s="109" t="str">
        <f>CONCATENATE(SEZNAM!S9,"")</f>
        <v>4.6.2010</v>
      </c>
      <c r="N18" s="175" t="str">
        <f>SEZNAM!V9&amp;CHAR(10)&amp;SEZNAM!Z9</f>
        <v>Slavková
4.6.2010</v>
      </c>
      <c r="O18" s="176"/>
      <c r="P18" s="28"/>
    </row>
    <row r="19" spans="2:16" ht="20.25" customHeight="1" thickBot="1">
      <c r="B19" s="28"/>
      <c r="C19" s="106">
        <f>SEZNAM!B10</f>
        <v>4</v>
      </c>
      <c r="D19" s="174" t="str">
        <f>SEZNAM!C10</f>
        <v>Bauerová</v>
      </c>
      <c r="E19" s="174"/>
      <c r="F19" s="174"/>
      <c r="G19" s="174" t="str">
        <f>SEZNAM!D10</f>
        <v>Žaneta</v>
      </c>
      <c r="H19" s="174"/>
      <c r="I19" s="107">
        <f>SEZNAM!F10</f>
        <v>101298</v>
      </c>
      <c r="J19" s="107">
        <f>SEZNAM!M10</f>
        <v>0</v>
      </c>
      <c r="K19" s="108" t="str">
        <f>CONCATENATE(SEZNAM!X10,"")</f>
        <v>1</v>
      </c>
      <c r="L19" s="107" t="str">
        <f>SEZNAM!Q10&amp;IF(SEZNAM!Q10&lt;&gt;""," - ","")&amp;SEZNAM!R10</f>
        <v>B</v>
      </c>
      <c r="M19" s="109" t="str">
        <f>CONCATENATE(SEZNAM!S10,"")</f>
        <v>4.6.2010</v>
      </c>
      <c r="N19" s="175" t="str">
        <f>SEZNAM!V10&amp;CHAR(10)&amp;SEZNAM!Z10</f>
        <v>Slavková
5.6.2010</v>
      </c>
      <c r="O19" s="176"/>
      <c r="P19" s="28"/>
    </row>
    <row r="20" spans="2:16" ht="20.25" customHeight="1" thickBot="1">
      <c r="B20" s="28"/>
      <c r="C20" s="106">
        <f>SEZNAM!B11</f>
        <v>5</v>
      </c>
      <c r="D20" s="174" t="str">
        <f>SEZNAM!C11</f>
        <v>Bednaříková</v>
      </c>
      <c r="E20" s="174"/>
      <c r="F20" s="174"/>
      <c r="G20" s="174" t="str">
        <f>SEZNAM!D11</f>
        <v>Dagmar</v>
      </c>
      <c r="H20" s="174"/>
      <c r="I20" s="107">
        <f>SEZNAM!F11</f>
        <v>101448</v>
      </c>
      <c r="J20" s="107">
        <f>SEZNAM!M11</f>
        <v>0</v>
      </c>
      <c r="K20" s="108" t="str">
        <f>CONCATENATE(SEZNAM!X11,"")</f>
        <v>1</v>
      </c>
      <c r="L20" s="107" t="str">
        <f>SEZNAM!Q11&amp;IF(SEZNAM!Q11&lt;&gt;""," - ","")&amp;SEZNAM!R11</f>
        <v>B</v>
      </c>
      <c r="M20" s="109" t="str">
        <f>CONCATENATE(SEZNAM!S11,"")</f>
        <v>4.6.2010</v>
      </c>
      <c r="N20" s="175" t="str">
        <f>SEZNAM!V11&amp;CHAR(10)&amp;SEZNAM!Z11</f>
        <v>Slavková
4.6.2010</v>
      </c>
      <c r="O20" s="176"/>
      <c r="P20" s="28"/>
    </row>
    <row r="21" spans="2:16" ht="20.25" customHeight="1" thickBot="1">
      <c r="B21" s="28"/>
      <c r="C21" s="106">
        <f>SEZNAM!B12</f>
        <v>6</v>
      </c>
      <c r="D21" s="174" t="str">
        <f>SEZNAM!C12</f>
        <v>Bělecká</v>
      </c>
      <c r="E21" s="174"/>
      <c r="F21" s="174"/>
      <c r="G21" s="174" t="str">
        <f>SEZNAM!D12</f>
        <v>Soňa</v>
      </c>
      <c r="H21" s="174"/>
      <c r="I21" s="107">
        <f>SEZNAM!F12</f>
        <v>101486</v>
      </c>
      <c r="J21" s="107">
        <f>SEZNAM!M12</f>
        <v>0</v>
      </c>
      <c r="K21" s="108" t="str">
        <f>CONCATENATE(SEZNAM!X12,"")</f>
        <v>1</v>
      </c>
      <c r="L21" s="107" t="str">
        <f>SEZNAM!Q12&amp;IF(SEZNAM!Q12&lt;&gt;""," - ","")&amp;SEZNAM!R12</f>
        <v>C</v>
      </c>
      <c r="M21" s="109" t="str">
        <f>CONCATENATE(SEZNAM!S12,"")</f>
        <v>11.6.2010</v>
      </c>
      <c r="N21" s="175" t="str">
        <f>SEZNAM!V12&amp;CHAR(10)&amp;SEZNAM!Z12</f>
        <v>Slavková
11.6.2010</v>
      </c>
      <c r="O21" s="176"/>
      <c r="P21" s="28"/>
    </row>
    <row r="22" spans="2:16" ht="20.25" customHeight="1" thickBot="1">
      <c r="B22" s="28"/>
      <c r="C22" s="106">
        <f>SEZNAM!B13</f>
        <v>7</v>
      </c>
      <c r="D22" s="174" t="str">
        <f>SEZNAM!C13</f>
        <v>Bicek</v>
      </c>
      <c r="E22" s="174"/>
      <c r="F22" s="174"/>
      <c r="G22" s="174" t="str">
        <f>SEZNAM!D13</f>
        <v>Petr</v>
      </c>
      <c r="H22" s="174"/>
      <c r="I22" s="107">
        <f>SEZNAM!F13</f>
        <v>101471</v>
      </c>
      <c r="J22" s="107">
        <f>SEZNAM!M13</f>
        <v>0</v>
      </c>
      <c r="K22" s="108" t="str">
        <f>CONCATENATE(SEZNAM!X13,"")</f>
        <v>1</v>
      </c>
      <c r="L22" s="107" t="str">
        <f>SEZNAM!Q13&amp;IF(SEZNAM!Q13&lt;&gt;""," - ","")&amp;SEZNAM!R13</f>
        <v>C</v>
      </c>
      <c r="M22" s="109" t="str">
        <f>CONCATENATE(SEZNAM!S13,"")</f>
        <v>11.6.2010</v>
      </c>
      <c r="N22" s="175" t="str">
        <f>SEZNAM!V13&amp;CHAR(10)&amp;SEZNAM!Z13</f>
        <v>Slavková
11.6.2010</v>
      </c>
      <c r="O22" s="176"/>
      <c r="P22" s="28"/>
    </row>
    <row r="23" spans="2:16" ht="20.25" customHeight="1" thickBot="1">
      <c r="B23" s="28"/>
      <c r="C23" s="106">
        <f>SEZNAM!B14</f>
        <v>8</v>
      </c>
      <c r="D23" s="174" t="str">
        <f>SEZNAM!C14</f>
        <v>Bílá</v>
      </c>
      <c r="E23" s="174"/>
      <c r="F23" s="174"/>
      <c r="G23" s="174" t="str">
        <f>SEZNAM!D14</f>
        <v>Kamila</v>
      </c>
      <c r="H23" s="174"/>
      <c r="I23" s="107">
        <f>SEZNAM!F14</f>
        <v>101565</v>
      </c>
      <c r="J23" s="107">
        <f>SEZNAM!M14</f>
        <v>0</v>
      </c>
      <c r="K23" s="108" t="str">
        <f>CONCATENATE(SEZNAM!X14,"")</f>
        <v>1</v>
      </c>
      <c r="L23" s="107" t="str">
        <f>SEZNAM!Q14&amp;IF(SEZNAM!Q14&lt;&gt;""," - ","")&amp;SEZNAM!R14</f>
        <v>C</v>
      </c>
      <c r="M23" s="109" t="str">
        <f>CONCATENATE(SEZNAM!S14,"")</f>
        <v>4.6.2010</v>
      </c>
      <c r="N23" s="175" t="str">
        <f>SEZNAM!V14&amp;CHAR(10)&amp;SEZNAM!Z14</f>
        <v>Slavková
5.6.2010</v>
      </c>
      <c r="O23" s="176"/>
      <c r="P23" s="28"/>
    </row>
    <row r="24" spans="2:16" ht="20.25" customHeight="1" thickBot="1">
      <c r="B24" s="28"/>
      <c r="C24" s="106">
        <f>SEZNAM!B15</f>
        <v>9</v>
      </c>
      <c r="D24" s="174" t="str">
        <f>SEZNAM!C15</f>
        <v>Bínová</v>
      </c>
      <c r="E24" s="174"/>
      <c r="F24" s="174"/>
      <c r="G24" s="174" t="str">
        <f>SEZNAM!D15</f>
        <v>Dominika</v>
      </c>
      <c r="H24" s="174"/>
      <c r="I24" s="107">
        <f>SEZNAM!F15</f>
        <v>101160</v>
      </c>
      <c r="J24" s="107">
        <f>SEZNAM!M15</f>
        <v>0</v>
      </c>
      <c r="K24" s="108" t="str">
        <f>CONCATENATE(SEZNAM!X15,"")</f>
        <v>1</v>
      </c>
      <c r="L24" s="107" t="str">
        <f>SEZNAM!Q15&amp;IF(SEZNAM!Q15&lt;&gt;""," - ","")&amp;SEZNAM!R15</f>
        <v>A</v>
      </c>
      <c r="M24" s="109" t="str">
        <f>CONCATENATE(SEZNAM!S15,"")</f>
        <v>4.6.2010</v>
      </c>
      <c r="N24" s="175" t="str">
        <f>SEZNAM!V15&amp;CHAR(10)&amp;SEZNAM!Z15</f>
        <v>Slavková
4.6.2010</v>
      </c>
      <c r="O24" s="176"/>
      <c r="P24" s="28"/>
    </row>
    <row r="25" spans="2:16" ht="20.25" customHeight="1" thickBot="1">
      <c r="B25" s="28"/>
      <c r="C25" s="106">
        <f>SEZNAM!B16</f>
        <v>10</v>
      </c>
      <c r="D25" s="174" t="str">
        <f>SEZNAM!C16</f>
        <v>Bradáčová</v>
      </c>
      <c r="E25" s="174"/>
      <c r="F25" s="174"/>
      <c r="G25" s="174" t="str">
        <f>SEZNAM!D16</f>
        <v>Sylva</v>
      </c>
      <c r="H25" s="174"/>
      <c r="I25" s="107">
        <f>SEZNAM!F16</f>
        <v>101538</v>
      </c>
      <c r="J25" s="107">
        <f>SEZNAM!M16</f>
        <v>0</v>
      </c>
      <c r="K25" s="108" t="str">
        <f>CONCATENATE(SEZNAM!X16,"")</f>
        <v>1</v>
      </c>
      <c r="L25" s="107" t="str">
        <f>SEZNAM!Q16&amp;IF(SEZNAM!Q16&lt;&gt;""," - ","")&amp;SEZNAM!R16</f>
        <v>A</v>
      </c>
      <c r="M25" s="109" t="str">
        <f>CONCATENATE(SEZNAM!S16,"")</f>
        <v>4.6.2010</v>
      </c>
      <c r="N25" s="175" t="str">
        <f>SEZNAM!V16&amp;CHAR(10)&amp;SEZNAM!Z16</f>
        <v>Slavková
4.6.2010</v>
      </c>
      <c r="O25" s="176"/>
      <c r="P25" s="28"/>
    </row>
    <row r="26" spans="2:16" ht="20.25" customHeight="1" thickBot="1">
      <c r="B26" s="28"/>
      <c r="C26" s="106">
        <f>SEZNAM!B17</f>
        <v>11</v>
      </c>
      <c r="D26" s="174" t="str">
        <f>SEZNAM!C17</f>
        <v>Braný</v>
      </c>
      <c r="E26" s="174"/>
      <c r="F26" s="174"/>
      <c r="G26" s="174" t="str">
        <f>SEZNAM!D17</f>
        <v>Roman</v>
      </c>
      <c r="H26" s="174"/>
      <c r="I26" s="107">
        <f>SEZNAM!F17</f>
        <v>101444</v>
      </c>
      <c r="J26" s="107">
        <f>SEZNAM!M17</f>
        <v>0</v>
      </c>
      <c r="K26" s="108" t="str">
        <f>CONCATENATE(SEZNAM!X17,"")</f>
        <v>1</v>
      </c>
      <c r="L26" s="107" t="str">
        <f>SEZNAM!Q17&amp;IF(SEZNAM!Q17&lt;&gt;""," - ","")&amp;SEZNAM!R17</f>
        <v>B</v>
      </c>
      <c r="M26" s="109" t="str">
        <f>CONCATENATE(SEZNAM!S17,"")</f>
        <v>4.6.2010</v>
      </c>
      <c r="N26" s="175" t="str">
        <f>SEZNAM!V17&amp;CHAR(10)&amp;SEZNAM!Z17</f>
        <v>Slavková
5.6.2010</v>
      </c>
      <c r="O26" s="176"/>
      <c r="P26" s="28"/>
    </row>
    <row r="27" spans="2:16" ht="20.25" customHeight="1" thickBot="1">
      <c r="B27" s="28"/>
      <c r="C27" s="106">
        <f>SEZNAM!B18</f>
        <v>12</v>
      </c>
      <c r="D27" s="174" t="str">
        <f>SEZNAM!C18</f>
        <v>Brůžek</v>
      </c>
      <c r="E27" s="174"/>
      <c r="F27" s="174"/>
      <c r="G27" s="174" t="str">
        <f>SEZNAM!D18</f>
        <v>Tomáš</v>
      </c>
      <c r="H27" s="174"/>
      <c r="I27" s="107">
        <f>SEZNAM!F18</f>
        <v>101339</v>
      </c>
      <c r="J27" s="107">
        <f>SEZNAM!M18</f>
        <v>0</v>
      </c>
      <c r="K27" s="108" t="str">
        <f>CONCATENATE(SEZNAM!X18,"")</f>
        <v>1</v>
      </c>
      <c r="L27" s="107" t="str">
        <f>SEZNAM!Q18&amp;IF(SEZNAM!Q18&lt;&gt;""," - ","")&amp;SEZNAM!R18</f>
        <v>E</v>
      </c>
      <c r="M27" s="109" t="str">
        <f>CONCATENATE(SEZNAM!S18,"")</f>
        <v>17.9.2010</v>
      </c>
      <c r="N27" s="175" t="str">
        <f>SEZNAM!V18&amp;CHAR(10)&amp;SEZNAM!Z18</f>
        <v>Slavková
17.9.2010</v>
      </c>
      <c r="O27" s="176"/>
      <c r="P27" s="28"/>
    </row>
    <row r="28" spans="2:16" ht="20.25" customHeight="1" thickBot="1">
      <c r="B28" s="28"/>
      <c r="C28" s="106">
        <f>SEZNAM!B19</f>
        <v>13</v>
      </c>
      <c r="D28" s="174" t="str">
        <f>SEZNAM!C19</f>
        <v>Císařová</v>
      </c>
      <c r="E28" s="174"/>
      <c r="F28" s="174"/>
      <c r="G28" s="174" t="str">
        <f>SEZNAM!D19</f>
        <v>Markéta</v>
      </c>
      <c r="H28" s="174"/>
      <c r="I28" s="107">
        <f>SEZNAM!F19</f>
        <v>100237</v>
      </c>
      <c r="J28" s="107">
        <f>SEZNAM!M19</f>
        <v>0</v>
      </c>
      <c r="K28" s="108" t="str">
        <f>CONCATENATE(SEZNAM!X19,"")</f>
        <v>1</v>
      </c>
      <c r="L28" s="107" t="str">
        <f>SEZNAM!Q19&amp;IF(SEZNAM!Q19&lt;&gt;""," - ","")&amp;SEZNAM!R19</f>
        <v>B</v>
      </c>
      <c r="M28" s="109" t="str">
        <f>CONCATENATE(SEZNAM!S19,"")</f>
        <v>11.6.2010</v>
      </c>
      <c r="N28" s="175" t="str">
        <f>SEZNAM!V19&amp;CHAR(10)&amp;SEZNAM!Z19</f>
        <v>Slavková
11.6.2010</v>
      </c>
      <c r="O28" s="176"/>
      <c r="P28" s="28"/>
    </row>
    <row r="29" spans="2:16" ht="20.25" customHeight="1" thickBot="1">
      <c r="B29" s="28"/>
      <c r="C29" s="106">
        <f>SEZNAM!B20</f>
        <v>14</v>
      </c>
      <c r="D29" s="174" t="str">
        <f>SEZNAM!C20</f>
        <v>Čápová</v>
      </c>
      <c r="E29" s="174"/>
      <c r="F29" s="174"/>
      <c r="G29" s="174" t="str">
        <f>SEZNAM!D20</f>
        <v>Lucie</v>
      </c>
      <c r="H29" s="174"/>
      <c r="I29" s="107">
        <f>SEZNAM!F20</f>
        <v>101278</v>
      </c>
      <c r="J29" s="107">
        <f>SEZNAM!M20</f>
        <v>0</v>
      </c>
      <c r="K29" s="108" t="str">
        <f>CONCATENATE(SEZNAM!X20,"")</f>
        <v>1</v>
      </c>
      <c r="L29" s="107" t="str">
        <f>SEZNAM!Q20&amp;IF(SEZNAM!Q20&lt;&gt;""," - ","")&amp;SEZNAM!R20</f>
        <v>C</v>
      </c>
      <c r="M29" s="109" t="str">
        <f>CONCATENATE(SEZNAM!S20,"")</f>
        <v>11.6.2010</v>
      </c>
      <c r="N29" s="175" t="str">
        <f>SEZNAM!V20&amp;CHAR(10)&amp;SEZNAM!Z20</f>
        <v>Slavková
11.6.2010</v>
      </c>
      <c r="O29" s="176"/>
      <c r="P29" s="28"/>
    </row>
    <row r="30" spans="2:16" ht="20.25" customHeight="1" thickBot="1">
      <c r="B30" s="28"/>
      <c r="C30" s="106">
        <f>SEZNAM!B21</f>
        <v>15</v>
      </c>
      <c r="D30" s="174" t="str">
        <f>SEZNAM!C21</f>
        <v>Černoch</v>
      </c>
      <c r="E30" s="174"/>
      <c r="F30" s="174"/>
      <c r="G30" s="174" t="str">
        <f>SEZNAM!D21</f>
        <v>Ladislav</v>
      </c>
      <c r="H30" s="174"/>
      <c r="I30" s="107">
        <f>SEZNAM!F21</f>
        <v>101159</v>
      </c>
      <c r="J30" s="107">
        <f>SEZNAM!M21</f>
        <v>0</v>
      </c>
      <c r="K30" s="108" t="str">
        <f>CONCATENATE(SEZNAM!X21,"")</f>
        <v>1</v>
      </c>
      <c r="L30" s="107" t="str">
        <f>SEZNAM!Q21&amp;IF(SEZNAM!Q21&lt;&gt;""," - ","")&amp;SEZNAM!R21</f>
        <v>A</v>
      </c>
      <c r="M30" s="109" t="str">
        <f>CONCATENATE(SEZNAM!S21,"")</f>
        <v>11.6.2010</v>
      </c>
      <c r="N30" s="175" t="str">
        <f>SEZNAM!V21&amp;CHAR(10)&amp;SEZNAM!Z21</f>
        <v>Slavková
11.6.2010</v>
      </c>
      <c r="O30" s="176"/>
      <c r="P30" s="28"/>
    </row>
    <row r="31" spans="2:16" ht="20.25" customHeight="1" thickBot="1">
      <c r="B31" s="28"/>
      <c r="C31" s="106">
        <f>SEZNAM!B22</f>
        <v>16</v>
      </c>
      <c r="D31" s="174" t="str">
        <f>SEZNAM!C22</f>
        <v>Černovská</v>
      </c>
      <c r="E31" s="174"/>
      <c r="F31" s="174"/>
      <c r="G31" s="174" t="str">
        <f>SEZNAM!D22</f>
        <v>Michaela</v>
      </c>
      <c r="H31" s="174"/>
      <c r="I31" s="107">
        <f>SEZNAM!F22</f>
        <v>101513</v>
      </c>
      <c r="J31" s="107">
        <f>SEZNAM!M22</f>
        <v>0</v>
      </c>
      <c r="K31" s="108" t="str">
        <f>CONCATENATE(SEZNAM!X22,"")</f>
        <v>1</v>
      </c>
      <c r="L31" s="107" t="str">
        <f>SEZNAM!Q22&amp;IF(SEZNAM!Q22&lt;&gt;""," - ","")&amp;SEZNAM!R22</f>
        <v>B</v>
      </c>
      <c r="M31" s="109" t="str">
        <f>CONCATENATE(SEZNAM!S22,"")</f>
        <v>4.6.2010</v>
      </c>
      <c r="N31" s="175" t="str">
        <f>SEZNAM!V22&amp;CHAR(10)&amp;SEZNAM!Z22</f>
        <v>Slavková
5.6.2010</v>
      </c>
      <c r="O31" s="176"/>
      <c r="P31" s="28"/>
    </row>
    <row r="32" spans="2:16" ht="20.25" customHeight="1" thickBot="1">
      <c r="B32" s="28"/>
      <c r="C32" s="106">
        <f>SEZNAM!B23</f>
        <v>17</v>
      </c>
      <c r="D32" s="174" t="str">
        <f>SEZNAM!C23</f>
        <v>Dolejš</v>
      </c>
      <c r="E32" s="174"/>
      <c r="F32" s="174"/>
      <c r="G32" s="174" t="str">
        <f>SEZNAM!D23</f>
        <v>Slavoj</v>
      </c>
      <c r="H32" s="174"/>
      <c r="I32" s="107">
        <f>SEZNAM!F23</f>
        <v>101550</v>
      </c>
      <c r="J32" s="107">
        <f>SEZNAM!M23</f>
        <v>0</v>
      </c>
      <c r="K32" s="108" t="str">
        <f>CONCATENATE(SEZNAM!X23,"")</f>
        <v>1</v>
      </c>
      <c r="L32" s="107" t="str">
        <f>SEZNAM!Q23&amp;IF(SEZNAM!Q23&lt;&gt;""," - ","")&amp;SEZNAM!R23</f>
        <v>A</v>
      </c>
      <c r="M32" s="109" t="str">
        <f>CONCATENATE(SEZNAM!S23,"")</f>
        <v>4.6.2010</v>
      </c>
      <c r="N32" s="175" t="str">
        <f>SEZNAM!V23&amp;CHAR(10)&amp;SEZNAM!Z23</f>
        <v>Slavková
5.6.2010</v>
      </c>
      <c r="O32" s="176"/>
      <c r="P32" s="28"/>
    </row>
    <row r="33" spans="2:16" ht="20.25" customHeight="1" thickBot="1">
      <c r="B33" s="28"/>
      <c r="C33" s="106">
        <f>SEZNAM!B24</f>
        <v>18</v>
      </c>
      <c r="D33" s="174" t="str">
        <f>SEZNAM!C24</f>
        <v>Dolejší</v>
      </c>
      <c r="E33" s="174"/>
      <c r="F33" s="174"/>
      <c r="G33" s="174" t="str">
        <f>SEZNAM!D24</f>
        <v>Eva</v>
      </c>
      <c r="H33" s="174"/>
      <c r="I33" s="107">
        <f>SEZNAM!F24</f>
        <v>101259</v>
      </c>
      <c r="J33" s="107">
        <f>SEZNAM!M24</f>
        <v>0</v>
      </c>
      <c r="K33" s="108" t="str">
        <f>CONCATENATE(SEZNAM!X24,"")</f>
        <v>1</v>
      </c>
      <c r="L33" s="107" t="str">
        <f>SEZNAM!Q24&amp;IF(SEZNAM!Q24&lt;&gt;""," - ","")&amp;SEZNAM!R24</f>
        <v>A</v>
      </c>
      <c r="M33" s="109" t="str">
        <f>CONCATENATE(SEZNAM!S24,"")</f>
        <v>4.6.2010</v>
      </c>
      <c r="N33" s="175" t="str">
        <f>SEZNAM!V24&amp;CHAR(10)&amp;SEZNAM!Z24</f>
        <v>Slavková
4.6.2010</v>
      </c>
      <c r="O33" s="176"/>
      <c r="P33" s="28"/>
    </row>
    <row r="34" spans="2:16" ht="20.25" customHeight="1" thickBot="1">
      <c r="B34" s="28"/>
      <c r="C34" s="106">
        <f>SEZNAM!B25</f>
        <v>19</v>
      </c>
      <c r="D34" s="174" t="str">
        <f>SEZNAM!C25</f>
        <v>Dvořáková</v>
      </c>
      <c r="E34" s="174"/>
      <c r="F34" s="174"/>
      <c r="G34" s="174" t="str">
        <f>SEZNAM!D25</f>
        <v>Jana</v>
      </c>
      <c r="H34" s="174"/>
      <c r="I34" s="107">
        <f>SEZNAM!F25</f>
        <v>101496</v>
      </c>
      <c r="J34" s="107">
        <f>SEZNAM!M25</f>
        <v>0</v>
      </c>
      <c r="K34" s="108" t="str">
        <f>CONCATENATE(SEZNAM!X25,"")</f>
        <v>1</v>
      </c>
      <c r="L34" s="107" t="str">
        <f>SEZNAM!Q25&amp;IF(SEZNAM!Q25&lt;&gt;""," - ","")&amp;SEZNAM!R25</f>
        <v>A</v>
      </c>
      <c r="M34" s="109" t="str">
        <f>CONCATENATE(SEZNAM!S25,"")</f>
        <v>5.6.2010</v>
      </c>
      <c r="N34" s="175" t="str">
        <f>SEZNAM!V25&amp;CHAR(10)&amp;SEZNAM!Z25</f>
        <v>Slavková
5.6.2010</v>
      </c>
      <c r="O34" s="176"/>
      <c r="P34" s="28"/>
    </row>
    <row r="35" spans="2:16" ht="20.25" customHeight="1" thickBot="1">
      <c r="B35" s="28"/>
      <c r="C35" s="106">
        <f>SEZNAM!B26</f>
        <v>20</v>
      </c>
      <c r="D35" s="174" t="str">
        <f>SEZNAM!C26</f>
        <v>Faktorová</v>
      </c>
      <c r="E35" s="174"/>
      <c r="F35" s="174"/>
      <c r="G35" s="174" t="str">
        <f>SEZNAM!D26</f>
        <v>Zdeňka</v>
      </c>
      <c r="H35" s="174"/>
      <c r="I35" s="107">
        <f>SEZNAM!F26</f>
        <v>101245</v>
      </c>
      <c r="J35" s="107">
        <f>SEZNAM!M26</f>
        <v>0</v>
      </c>
      <c r="K35" s="108" t="str">
        <f>CONCATENATE(SEZNAM!X26,"")</f>
        <v>1</v>
      </c>
      <c r="L35" s="107" t="str">
        <f>SEZNAM!Q26&amp;IF(SEZNAM!Q26&lt;&gt;""," - ","")&amp;SEZNAM!R26</f>
        <v>A</v>
      </c>
      <c r="M35" s="109" t="str">
        <f>CONCATENATE(SEZNAM!S26,"")</f>
        <v>5.6.2010</v>
      </c>
      <c r="N35" s="175" t="str">
        <f>SEZNAM!V26&amp;CHAR(10)&amp;SEZNAM!Z26</f>
        <v>Slavková
5.6.2010</v>
      </c>
      <c r="O35" s="176"/>
      <c r="P35" s="28"/>
    </row>
    <row r="36" spans="2:16" ht="20.25" customHeight="1" thickBot="1">
      <c r="B36" s="28"/>
      <c r="C36" s="106">
        <f>SEZNAM!B27</f>
        <v>21</v>
      </c>
      <c r="D36" s="174" t="str">
        <f>SEZNAM!C27</f>
        <v>Fialová</v>
      </c>
      <c r="E36" s="174"/>
      <c r="F36" s="174"/>
      <c r="G36" s="174" t="str">
        <f>SEZNAM!D27</f>
        <v>Miluše</v>
      </c>
      <c r="H36" s="174"/>
      <c r="I36" s="107">
        <f>SEZNAM!F27</f>
        <v>101505</v>
      </c>
      <c r="J36" s="107">
        <f>SEZNAM!M27</f>
        <v>0</v>
      </c>
      <c r="K36" s="108" t="str">
        <f>CONCATENATE(SEZNAM!X27,"")</f>
        <v>1</v>
      </c>
      <c r="L36" s="107" t="str">
        <f>SEZNAM!Q27&amp;IF(SEZNAM!Q27&lt;&gt;""," - ","")&amp;SEZNAM!R27</f>
        <v>A</v>
      </c>
      <c r="M36" s="109" t="str">
        <f>CONCATENATE(SEZNAM!S27,"")</f>
        <v>17.9.2010</v>
      </c>
      <c r="N36" s="175" t="str">
        <f>SEZNAM!V27&amp;CHAR(10)&amp;SEZNAM!Z27</f>
        <v>Slavková
20.9.2010</v>
      </c>
      <c r="O36" s="176"/>
      <c r="P36" s="28"/>
    </row>
    <row r="37" spans="2:16" ht="20.25" customHeight="1" thickBot="1">
      <c r="B37" s="28"/>
      <c r="C37" s="106">
        <f>SEZNAM!B28</f>
        <v>22</v>
      </c>
      <c r="D37" s="174" t="str">
        <f>SEZNAM!C28</f>
        <v>Fogaš</v>
      </c>
      <c r="E37" s="174"/>
      <c r="F37" s="174"/>
      <c r="G37" s="174" t="str">
        <f>SEZNAM!D28</f>
        <v>Juraj</v>
      </c>
      <c r="H37" s="174"/>
      <c r="I37" s="107">
        <f>SEZNAM!F28</f>
        <v>101420</v>
      </c>
      <c r="J37" s="107">
        <f>SEZNAM!M28</f>
        <v>0</v>
      </c>
      <c r="K37" s="108" t="str">
        <f>CONCATENATE(SEZNAM!X28,"")</f>
        <v>1</v>
      </c>
      <c r="L37" s="107" t="str">
        <f>SEZNAM!Q28&amp;IF(SEZNAM!Q28&lt;&gt;""," - ","")&amp;SEZNAM!R28</f>
        <v>A</v>
      </c>
      <c r="M37" s="109" t="str">
        <f>CONCATENATE(SEZNAM!S28,"")</f>
        <v>11.6.2010</v>
      </c>
      <c r="N37" s="175" t="str">
        <f>SEZNAM!V28&amp;CHAR(10)&amp;SEZNAM!Z28</f>
        <v>Slavková
11.6.2010</v>
      </c>
      <c r="O37" s="176"/>
      <c r="P37" s="28"/>
    </row>
    <row r="38" spans="2:16" ht="20.25" customHeight="1" thickBot="1">
      <c r="B38" s="28"/>
      <c r="C38" s="106">
        <f>SEZNAM!B29</f>
        <v>23</v>
      </c>
      <c r="D38" s="174" t="str">
        <f>SEZNAM!C29</f>
        <v>Fojtík</v>
      </c>
      <c r="E38" s="174"/>
      <c r="F38" s="174"/>
      <c r="G38" s="174" t="str">
        <f>SEZNAM!D29</f>
        <v>Oldřich</v>
      </c>
      <c r="H38" s="174"/>
      <c r="I38" s="107">
        <f>SEZNAM!F29</f>
        <v>101297</v>
      </c>
      <c r="J38" s="107">
        <f>SEZNAM!M29</f>
        <v>0</v>
      </c>
      <c r="K38" s="108" t="str">
        <f>CONCATENATE(SEZNAM!X29,"")</f>
        <v>1</v>
      </c>
      <c r="L38" s="107" t="str">
        <f>SEZNAM!Q29&amp;IF(SEZNAM!Q29&lt;&gt;""," - ","")&amp;SEZNAM!R29</f>
        <v>A</v>
      </c>
      <c r="M38" s="109" t="str">
        <f>CONCATENATE(SEZNAM!S29,"")</f>
        <v>11.6.2010</v>
      </c>
      <c r="N38" s="175" t="str">
        <f>SEZNAM!V29&amp;CHAR(10)&amp;SEZNAM!Z29</f>
        <v>Slavková
11.6.2010</v>
      </c>
      <c r="O38" s="176"/>
      <c r="P38" s="28"/>
    </row>
    <row r="39" spans="2:16" ht="20.25" customHeight="1" thickBot="1">
      <c r="B39" s="28"/>
      <c r="C39" s="106">
        <f>SEZNAM!B30</f>
        <v>24</v>
      </c>
      <c r="D39" s="174" t="str">
        <f>SEZNAM!C30</f>
        <v>Furdaničová</v>
      </c>
      <c r="E39" s="174"/>
      <c r="F39" s="174"/>
      <c r="G39" s="174" t="str">
        <f>SEZNAM!D30</f>
        <v>Iva</v>
      </c>
      <c r="H39" s="174"/>
      <c r="I39" s="107">
        <f>SEZNAM!F30</f>
        <v>101508</v>
      </c>
      <c r="J39" s="107">
        <f>SEZNAM!M30</f>
        <v>0</v>
      </c>
      <c r="K39" s="108" t="str">
        <f>CONCATENATE(SEZNAM!X30,"")</f>
        <v>1</v>
      </c>
      <c r="L39" s="107" t="str">
        <f>SEZNAM!Q30&amp;IF(SEZNAM!Q30&lt;&gt;""," - ","")&amp;SEZNAM!R30</f>
        <v>B</v>
      </c>
      <c r="M39" s="109" t="str">
        <f>CONCATENATE(SEZNAM!S30,"")</f>
        <v>12.6.2010</v>
      </c>
      <c r="N39" s="175" t="str">
        <f>SEZNAM!V30&amp;CHAR(10)&amp;SEZNAM!Z30</f>
        <v>Slavková
14.6.2010</v>
      </c>
      <c r="O39" s="176"/>
      <c r="P39" s="28"/>
    </row>
    <row r="40" spans="2:16" ht="20.25" customHeight="1" thickBot="1">
      <c r="B40" s="28"/>
      <c r="C40" s="106">
        <f>SEZNAM!B31</f>
        <v>25</v>
      </c>
      <c r="D40" s="174" t="str">
        <f>SEZNAM!C31</f>
        <v>Halířová</v>
      </c>
      <c r="E40" s="174"/>
      <c r="F40" s="174"/>
      <c r="G40" s="174" t="str">
        <f>SEZNAM!D31</f>
        <v>Iveta</v>
      </c>
      <c r="H40" s="174"/>
      <c r="I40" s="107">
        <f>SEZNAM!F31</f>
        <v>101515</v>
      </c>
      <c r="J40" s="107">
        <f>SEZNAM!M31</f>
        <v>0</v>
      </c>
      <c r="K40" s="108" t="str">
        <f>CONCATENATE(SEZNAM!X31,"")</f>
        <v>1</v>
      </c>
      <c r="L40" s="107" t="str">
        <f>SEZNAM!Q31&amp;IF(SEZNAM!Q31&lt;&gt;""," - ","")&amp;SEZNAM!R31</f>
        <v>A</v>
      </c>
      <c r="M40" s="109" t="str">
        <f>CONCATENATE(SEZNAM!S31,"")</f>
        <v>17.9.2010</v>
      </c>
      <c r="N40" s="175" t="str">
        <f>SEZNAM!V31&amp;CHAR(10)&amp;SEZNAM!Z31</f>
        <v>Slavková
17.9.2010</v>
      </c>
      <c r="O40" s="176"/>
      <c r="P40" s="28"/>
    </row>
    <row r="41" spans="2:16" ht="20.25" customHeight="1" thickBot="1">
      <c r="B41" s="28"/>
      <c r="C41" s="106">
        <f>SEZNAM!B32</f>
        <v>26</v>
      </c>
      <c r="D41" s="174" t="str">
        <f>SEZNAM!C32</f>
        <v>Hellerová</v>
      </c>
      <c r="E41" s="174"/>
      <c r="F41" s="174"/>
      <c r="G41" s="174" t="str">
        <f>SEZNAM!D32</f>
        <v>Martina</v>
      </c>
      <c r="H41" s="174"/>
      <c r="I41" s="107">
        <f>SEZNAM!F32</f>
        <v>101501</v>
      </c>
      <c r="J41" s="107">
        <f>SEZNAM!M32</f>
        <v>0</v>
      </c>
      <c r="K41" s="108" t="str">
        <f>CONCATENATE(SEZNAM!X32,"")</f>
        <v>1</v>
      </c>
      <c r="L41" s="107" t="str">
        <f>SEZNAM!Q32&amp;IF(SEZNAM!Q32&lt;&gt;""," - ","")&amp;SEZNAM!R32</f>
        <v>A</v>
      </c>
      <c r="M41" s="109" t="str">
        <f>CONCATENATE(SEZNAM!S32,"")</f>
        <v>5.6.2010</v>
      </c>
      <c r="N41" s="175" t="str">
        <f>SEZNAM!V32&amp;CHAR(10)&amp;SEZNAM!Z32</f>
        <v>Slavková
5.6.2010</v>
      </c>
      <c r="O41" s="176"/>
      <c r="P41" s="28"/>
    </row>
    <row r="42" spans="2:16" ht="20.25" customHeight="1" thickBot="1">
      <c r="B42" s="28"/>
      <c r="C42" s="106">
        <f>SEZNAM!B33</f>
        <v>27</v>
      </c>
      <c r="D42" s="174" t="str">
        <f>SEZNAM!C33</f>
        <v>Hintermüllerová</v>
      </c>
      <c r="E42" s="174"/>
      <c r="F42" s="174"/>
      <c r="G42" s="174" t="str">
        <f>SEZNAM!D33</f>
        <v>Olga</v>
      </c>
      <c r="H42" s="174"/>
      <c r="I42" s="107">
        <f>SEZNAM!F33</f>
        <v>101309</v>
      </c>
      <c r="J42" s="107">
        <f>SEZNAM!M33</f>
        <v>0</v>
      </c>
      <c r="K42" s="108" t="str">
        <f>CONCATENATE(SEZNAM!X33,"")</f>
        <v>1</v>
      </c>
      <c r="L42" s="107" t="str">
        <f>SEZNAM!Q33&amp;IF(SEZNAM!Q33&lt;&gt;""," - ","")&amp;SEZNAM!R33</f>
        <v>A</v>
      </c>
      <c r="M42" s="109" t="str">
        <f>CONCATENATE(SEZNAM!S33,"")</f>
        <v>5.6.2010</v>
      </c>
      <c r="N42" s="175" t="str">
        <f>SEZNAM!V33&amp;CHAR(10)&amp;SEZNAM!Z33</f>
        <v>Slavková
5.6.2010</v>
      </c>
      <c r="O42" s="176"/>
      <c r="P42" s="28"/>
    </row>
    <row r="43" spans="2:16" ht="20.25" customHeight="1" thickBot="1">
      <c r="B43" s="28"/>
      <c r="C43" s="106">
        <f>SEZNAM!B34</f>
        <v>28</v>
      </c>
      <c r="D43" s="174" t="str">
        <f>SEZNAM!C34</f>
        <v>Holá</v>
      </c>
      <c r="E43" s="174"/>
      <c r="F43" s="174"/>
      <c r="G43" s="174" t="str">
        <f>SEZNAM!D34</f>
        <v>Zdeňka</v>
      </c>
      <c r="H43" s="174"/>
      <c r="I43" s="107">
        <f>SEZNAM!F34</f>
        <v>101592</v>
      </c>
      <c r="J43" s="107">
        <f>SEZNAM!M34</f>
        <v>0</v>
      </c>
      <c r="K43" s="108" t="str">
        <f>CONCATENATE(SEZNAM!X34,"")</f>
        <v>1</v>
      </c>
      <c r="L43" s="107" t="str">
        <f>SEZNAM!Q34&amp;IF(SEZNAM!Q34&lt;&gt;""," - ","")&amp;SEZNAM!R34</f>
        <v>C</v>
      </c>
      <c r="M43" s="109" t="str">
        <f>CONCATENATE(SEZNAM!S34,"")</f>
        <v>5.6.2010</v>
      </c>
      <c r="N43" s="175" t="str">
        <f>SEZNAM!V34&amp;CHAR(10)&amp;SEZNAM!Z34</f>
        <v>Slavková
5.6.2010</v>
      </c>
      <c r="O43" s="176"/>
      <c r="P43" s="28"/>
    </row>
    <row r="44" spans="2:16" ht="20.25" customHeight="1" thickBot="1">
      <c r="B44" s="28"/>
      <c r="C44" s="106">
        <f>SEZNAM!B35</f>
        <v>29</v>
      </c>
      <c r="D44" s="174" t="str">
        <f>SEZNAM!C35</f>
        <v>Horváthová</v>
      </c>
      <c r="E44" s="174"/>
      <c r="F44" s="174"/>
      <c r="G44" s="174" t="str">
        <f>SEZNAM!D35</f>
        <v>Katarina</v>
      </c>
      <c r="H44" s="174"/>
      <c r="I44" s="107">
        <f>SEZNAM!F35</f>
        <v>101152</v>
      </c>
      <c r="J44" s="107">
        <f>SEZNAM!M35</f>
        <v>0</v>
      </c>
      <c r="K44" s="108" t="str">
        <f>CONCATENATE(SEZNAM!X35,"")</f>
        <v>1</v>
      </c>
      <c r="L44" s="107" t="str">
        <f>SEZNAM!Q35&amp;IF(SEZNAM!Q35&lt;&gt;""," - ","")&amp;SEZNAM!R35</f>
        <v>A</v>
      </c>
      <c r="M44" s="109" t="str">
        <f>CONCATENATE(SEZNAM!S35,"")</f>
        <v>5.6.2010</v>
      </c>
      <c r="N44" s="175" t="str">
        <f>SEZNAM!V35&amp;CHAR(10)&amp;SEZNAM!Z35</f>
        <v>Slavková
5.6.2010</v>
      </c>
      <c r="O44" s="176"/>
      <c r="P44" s="28"/>
    </row>
    <row r="45" spans="2:16" ht="20.25" customHeight="1" thickBot="1">
      <c r="B45" s="28"/>
      <c r="C45" s="106">
        <f>SEZNAM!B36</f>
        <v>30</v>
      </c>
      <c r="D45" s="174" t="str">
        <f>SEZNAM!C36</f>
        <v>Hovorková</v>
      </c>
      <c r="E45" s="174"/>
      <c r="F45" s="174"/>
      <c r="G45" s="174" t="str">
        <f>SEZNAM!D36</f>
        <v>Marcela</v>
      </c>
      <c r="H45" s="174"/>
      <c r="I45" s="107">
        <f>SEZNAM!F36</f>
        <v>101353</v>
      </c>
      <c r="J45" s="107">
        <f>SEZNAM!M36</f>
        <v>0</v>
      </c>
      <c r="K45" s="108" t="str">
        <f>CONCATENATE(SEZNAM!X36,"")</f>
        <v>1</v>
      </c>
      <c r="L45" s="107" t="str">
        <f>SEZNAM!Q36&amp;IF(SEZNAM!Q36&lt;&gt;""," - ","")&amp;SEZNAM!R36</f>
        <v>C</v>
      </c>
      <c r="M45" s="109" t="str">
        <f>CONCATENATE(SEZNAM!S36,"")</f>
        <v>5.6.2010</v>
      </c>
      <c r="N45" s="175" t="str">
        <f>SEZNAM!V36&amp;CHAR(10)&amp;SEZNAM!Z36</f>
        <v>Slavková
7.6.2010</v>
      </c>
      <c r="O45" s="176"/>
      <c r="P45" s="28"/>
    </row>
    <row r="46" spans="2:16" ht="20.25" customHeight="1" thickBot="1">
      <c r="B46" s="28"/>
      <c r="C46" s="106">
        <f>SEZNAM!B37</f>
        <v>31</v>
      </c>
      <c r="D46" s="174" t="str">
        <f>SEZNAM!C37</f>
        <v>Hřebík</v>
      </c>
      <c r="E46" s="174"/>
      <c r="F46" s="174"/>
      <c r="G46" s="174" t="str">
        <f>SEZNAM!D37</f>
        <v>Aleš</v>
      </c>
      <c r="H46" s="174"/>
      <c r="I46" s="107">
        <f>SEZNAM!F37</f>
        <v>101295</v>
      </c>
      <c r="J46" s="107">
        <f>SEZNAM!M37</f>
        <v>0</v>
      </c>
      <c r="K46" s="108" t="str">
        <f>CONCATENATE(SEZNAM!X37,"")</f>
        <v>1</v>
      </c>
      <c r="L46" s="107" t="str">
        <f>SEZNAM!Q37&amp;IF(SEZNAM!Q37&lt;&gt;""," - ","")&amp;SEZNAM!R37</f>
        <v>A</v>
      </c>
      <c r="M46" s="109" t="str">
        <f>CONCATENATE(SEZNAM!S37,"")</f>
        <v>5.6.2010</v>
      </c>
      <c r="N46" s="175" t="str">
        <f>SEZNAM!V37&amp;CHAR(10)&amp;SEZNAM!Z37</f>
        <v>Slavková
5.6.2010</v>
      </c>
      <c r="O46" s="176"/>
      <c r="P46" s="28"/>
    </row>
    <row r="47" spans="2:16" ht="20.25" customHeight="1" thickBot="1">
      <c r="B47" s="28"/>
      <c r="C47" s="106">
        <f>SEZNAM!B38</f>
        <v>32</v>
      </c>
      <c r="D47" s="174" t="str">
        <f>SEZNAM!C38</f>
        <v>Chmelová</v>
      </c>
      <c r="E47" s="174"/>
      <c r="F47" s="174"/>
      <c r="G47" s="174" t="str">
        <f>SEZNAM!D38</f>
        <v>Tereza</v>
      </c>
      <c r="H47" s="174"/>
      <c r="I47" s="107">
        <f>SEZNAM!F38</f>
        <v>101358</v>
      </c>
      <c r="J47" s="107">
        <f>SEZNAM!M38</f>
        <v>0</v>
      </c>
      <c r="K47" s="108" t="str">
        <f>CONCATENATE(SEZNAM!X38,"")</f>
        <v>1</v>
      </c>
      <c r="L47" s="107" t="str">
        <f>SEZNAM!Q38&amp;IF(SEZNAM!Q38&lt;&gt;""," - ","")&amp;SEZNAM!R38</f>
        <v>C</v>
      </c>
      <c r="M47" s="109" t="str">
        <f>CONCATENATE(SEZNAM!S38,"")</f>
        <v>17.9.2010</v>
      </c>
      <c r="N47" s="175" t="str">
        <f>SEZNAM!V38&amp;CHAR(10)&amp;SEZNAM!Z38</f>
        <v>Slavková
17.9.2010</v>
      </c>
      <c r="O47" s="176"/>
      <c r="P47" s="28"/>
    </row>
    <row r="48" spans="2:16" ht="20.25" customHeight="1" thickBot="1">
      <c r="B48" s="28"/>
      <c r="C48" s="106">
        <f>SEZNAM!B39</f>
        <v>33</v>
      </c>
      <c r="D48" s="174" t="str">
        <f>SEZNAM!C39</f>
        <v>Chocová</v>
      </c>
      <c r="E48" s="174"/>
      <c r="F48" s="174"/>
      <c r="G48" s="174" t="str">
        <f>SEZNAM!D39</f>
        <v>Lenka</v>
      </c>
      <c r="H48" s="174"/>
      <c r="I48" s="107">
        <f>SEZNAM!F39</f>
        <v>101473</v>
      </c>
      <c r="J48" s="107">
        <f>SEZNAM!M39</f>
        <v>0</v>
      </c>
      <c r="K48" s="108" t="str">
        <f>CONCATENATE(SEZNAM!X39,"")</f>
        <v>1</v>
      </c>
      <c r="L48" s="107" t="str">
        <f>SEZNAM!Q39&amp;IF(SEZNAM!Q39&lt;&gt;""," - ","")&amp;SEZNAM!R39</f>
        <v>A</v>
      </c>
      <c r="M48" s="109" t="str">
        <f>CONCATENATE(SEZNAM!S39,"")</f>
        <v>5.6.2010</v>
      </c>
      <c r="N48" s="175" t="str">
        <f>SEZNAM!V39&amp;CHAR(10)&amp;SEZNAM!Z39</f>
        <v>Slavková
5.6.2010</v>
      </c>
      <c r="O48" s="176"/>
      <c r="P48" s="28"/>
    </row>
    <row r="49" spans="2:16" ht="20.25" customHeight="1" thickBot="1">
      <c r="B49" s="28"/>
      <c r="C49" s="106">
        <f>SEZNAM!B40</f>
        <v>34</v>
      </c>
      <c r="D49" s="174" t="str">
        <f>SEZNAM!C40</f>
        <v>Iral</v>
      </c>
      <c r="E49" s="174"/>
      <c r="F49" s="174"/>
      <c r="G49" s="174" t="str">
        <f>SEZNAM!D40</f>
        <v>Petr</v>
      </c>
      <c r="H49" s="174"/>
      <c r="I49" s="107">
        <f>SEZNAM!F40</f>
        <v>100999</v>
      </c>
      <c r="J49" s="107">
        <f>SEZNAM!M40</f>
        <v>0</v>
      </c>
      <c r="K49" s="108" t="str">
        <f>CONCATENATE(SEZNAM!X40,"")</f>
        <v>1</v>
      </c>
      <c r="L49" s="107" t="str">
        <f>SEZNAM!Q40&amp;IF(SEZNAM!Q40&lt;&gt;""," - ","")&amp;SEZNAM!R40</f>
        <v>B</v>
      </c>
      <c r="M49" s="109" t="str">
        <f>CONCATENATE(SEZNAM!S40,"")</f>
        <v>16.2.2010</v>
      </c>
      <c r="N49" s="175" t="str">
        <f>SEZNAM!V40&amp;CHAR(10)&amp;SEZNAM!Z40</f>
        <v>Slavková
16.2.2010</v>
      </c>
      <c r="O49" s="176"/>
      <c r="P49" s="28"/>
    </row>
    <row r="50" spans="2:16" ht="20.25" customHeight="1" thickBot="1">
      <c r="B50" s="28"/>
      <c r="C50" s="106">
        <f>SEZNAM!B41</f>
        <v>35</v>
      </c>
      <c r="D50" s="174" t="str">
        <f>SEZNAM!C41</f>
        <v>Jakubcová</v>
      </c>
      <c r="E50" s="174"/>
      <c r="F50" s="174"/>
      <c r="G50" s="174" t="str">
        <f>SEZNAM!D41</f>
        <v>Jana</v>
      </c>
      <c r="H50" s="174"/>
      <c r="I50" s="107">
        <f>SEZNAM!F41</f>
        <v>101472</v>
      </c>
      <c r="J50" s="107">
        <f>SEZNAM!M41</f>
        <v>0</v>
      </c>
      <c r="K50" s="108" t="str">
        <f>CONCATENATE(SEZNAM!X41,"")</f>
        <v>1</v>
      </c>
      <c r="L50" s="107" t="str">
        <f>SEZNAM!Q41&amp;IF(SEZNAM!Q41&lt;&gt;""," - ","")&amp;SEZNAM!R41</f>
        <v>A</v>
      </c>
      <c r="M50" s="109" t="str">
        <f>CONCATENATE(SEZNAM!S41,"")</f>
        <v>17.9.2010</v>
      </c>
      <c r="N50" s="175" t="str">
        <f>SEZNAM!V41&amp;CHAR(10)&amp;SEZNAM!Z41</f>
        <v>Slavková
17.9.2010</v>
      </c>
      <c r="O50" s="176"/>
      <c r="P50" s="28"/>
    </row>
    <row r="51" spans="2:16" ht="20.25" customHeight="1" thickBot="1">
      <c r="B51" s="28"/>
      <c r="C51" s="106">
        <f>SEZNAM!B42</f>
        <v>36</v>
      </c>
      <c r="D51" s="174" t="str">
        <f>SEZNAM!C42</f>
        <v>Jilečková</v>
      </c>
      <c r="E51" s="174"/>
      <c r="F51" s="174"/>
      <c r="G51" s="174" t="str">
        <f>SEZNAM!D42</f>
        <v>Petra</v>
      </c>
      <c r="H51" s="174"/>
      <c r="I51" s="107">
        <f>SEZNAM!F42</f>
        <v>101223</v>
      </c>
      <c r="J51" s="107">
        <f>SEZNAM!M42</f>
        <v>0</v>
      </c>
      <c r="K51" s="108" t="str">
        <f>CONCATENATE(SEZNAM!X42,"")</f>
        <v>0</v>
      </c>
      <c r="L51" s="107">
        <f>SEZNAM!Q42&amp;IF(SEZNAM!Q42&lt;&gt;""," - ","")&amp;SEZNAM!R42</f>
      </c>
      <c r="M51" s="109">
        <f>CONCATENATE(SEZNAM!S42,"")</f>
      </c>
      <c r="N51" s="175" t="str">
        <f>SEZNAM!V42&amp;CHAR(10)&amp;SEZNAM!Z42</f>
        <v>
</v>
      </c>
      <c r="O51" s="176"/>
      <c r="P51" s="28"/>
    </row>
    <row r="52" spans="2:16" ht="20.25" customHeight="1" thickBot="1">
      <c r="B52" s="28"/>
      <c r="C52" s="106">
        <f>SEZNAM!B43</f>
        <v>37</v>
      </c>
      <c r="D52" s="174" t="str">
        <f>SEZNAM!C43</f>
        <v>Jílek</v>
      </c>
      <c r="E52" s="174"/>
      <c r="F52" s="174"/>
      <c r="G52" s="174" t="str">
        <f>SEZNAM!D43</f>
        <v>Martin</v>
      </c>
      <c r="H52" s="174"/>
      <c r="I52" s="107">
        <f>SEZNAM!F43</f>
        <v>101164</v>
      </c>
      <c r="J52" s="107">
        <f>SEZNAM!M43</f>
        <v>0</v>
      </c>
      <c r="K52" s="108" t="str">
        <f>CONCATENATE(SEZNAM!X43,"")</f>
        <v>1</v>
      </c>
      <c r="L52" s="107" t="str">
        <f>SEZNAM!Q43&amp;IF(SEZNAM!Q43&lt;&gt;""," - ","")&amp;SEZNAM!R43</f>
        <v>A</v>
      </c>
      <c r="M52" s="109" t="str">
        <f>CONCATENATE(SEZNAM!S43,"")</f>
        <v>5.6.2010</v>
      </c>
      <c r="N52" s="175" t="str">
        <f>SEZNAM!V43&amp;CHAR(10)&amp;SEZNAM!Z43</f>
        <v>Slavková
7.6.2010</v>
      </c>
      <c r="O52" s="176"/>
      <c r="P52" s="28"/>
    </row>
    <row r="53" spans="2:16" ht="20.25" customHeight="1" thickBot="1">
      <c r="B53" s="28"/>
      <c r="C53" s="106">
        <f>SEZNAM!B44</f>
        <v>38</v>
      </c>
      <c r="D53" s="174" t="str">
        <f>SEZNAM!C44</f>
        <v>Jordáková</v>
      </c>
      <c r="E53" s="174"/>
      <c r="F53" s="174"/>
      <c r="G53" s="174" t="str">
        <f>SEZNAM!D44</f>
        <v>Jana</v>
      </c>
      <c r="H53" s="174"/>
      <c r="I53" s="107">
        <f>SEZNAM!F44</f>
        <v>101540</v>
      </c>
      <c r="J53" s="107">
        <f>SEZNAM!M44</f>
        <v>0</v>
      </c>
      <c r="K53" s="108" t="str">
        <f>CONCATENATE(SEZNAM!X44,"")</f>
        <v>1</v>
      </c>
      <c r="L53" s="107" t="str">
        <f>SEZNAM!Q44&amp;IF(SEZNAM!Q44&lt;&gt;""," - ","")&amp;SEZNAM!R44</f>
        <v>A</v>
      </c>
      <c r="M53" s="109" t="str">
        <f>CONCATENATE(SEZNAM!S44,"")</f>
        <v>17.9.2010</v>
      </c>
      <c r="N53" s="175" t="str">
        <f>SEZNAM!V44&amp;CHAR(10)&amp;SEZNAM!Z44</f>
        <v>Slavková
20.9.2010</v>
      </c>
      <c r="O53" s="176"/>
      <c r="P53" s="28"/>
    </row>
    <row r="54" spans="2:16" ht="20.25" customHeight="1" thickBot="1">
      <c r="B54" s="28"/>
      <c r="C54" s="106">
        <f>SEZNAM!B45</f>
        <v>39</v>
      </c>
      <c r="D54" s="174" t="str">
        <f>SEZNAM!C45</f>
        <v>Kabátová</v>
      </c>
      <c r="E54" s="174"/>
      <c r="F54" s="174"/>
      <c r="G54" s="174" t="str">
        <f>SEZNAM!D45</f>
        <v>Lucie</v>
      </c>
      <c r="H54" s="174"/>
      <c r="I54" s="107">
        <f>SEZNAM!F45</f>
        <v>101181</v>
      </c>
      <c r="J54" s="107">
        <f>SEZNAM!M45</f>
        <v>0</v>
      </c>
      <c r="K54" s="108" t="str">
        <f>CONCATENATE(SEZNAM!X45,"")</f>
        <v>1</v>
      </c>
      <c r="L54" s="107" t="str">
        <f>SEZNAM!Q45&amp;IF(SEZNAM!Q45&lt;&gt;""," - ","")&amp;SEZNAM!R45</f>
        <v>B</v>
      </c>
      <c r="M54" s="109" t="str">
        <f>CONCATENATE(SEZNAM!S45,"")</f>
        <v>5.6.2010</v>
      </c>
      <c r="N54" s="175" t="str">
        <f>SEZNAM!V45&amp;CHAR(10)&amp;SEZNAM!Z45</f>
        <v>Slavková
5.6.2010</v>
      </c>
      <c r="O54" s="176"/>
      <c r="P54" s="28"/>
    </row>
    <row r="55" spans="2:16" ht="20.25" customHeight="1" thickBot="1">
      <c r="B55" s="28"/>
      <c r="C55" s="106">
        <f>SEZNAM!B46</f>
        <v>40</v>
      </c>
      <c r="D55" s="174" t="str">
        <f>SEZNAM!C46</f>
        <v>Kadlecová</v>
      </c>
      <c r="E55" s="174"/>
      <c r="F55" s="174"/>
      <c r="G55" s="174" t="str">
        <f>SEZNAM!D46</f>
        <v>Eva</v>
      </c>
      <c r="H55" s="174"/>
      <c r="I55" s="107">
        <f>SEZNAM!F46</f>
        <v>101274</v>
      </c>
      <c r="J55" s="107">
        <f>SEZNAM!M46</f>
        <v>0</v>
      </c>
      <c r="K55" s="108" t="str">
        <f>CONCATENATE(SEZNAM!X46,"")</f>
        <v>1</v>
      </c>
      <c r="L55" s="107" t="str">
        <f>SEZNAM!Q46&amp;IF(SEZNAM!Q46&lt;&gt;""," - ","")&amp;SEZNAM!R46</f>
        <v>A</v>
      </c>
      <c r="M55" s="109" t="str">
        <f>CONCATENATE(SEZNAM!S46,"")</f>
        <v>5.6.2010</v>
      </c>
      <c r="N55" s="175" t="str">
        <f>SEZNAM!V46&amp;CHAR(10)&amp;SEZNAM!Z46</f>
        <v>Slavková
5.6.2010</v>
      </c>
      <c r="O55" s="176"/>
      <c r="P55" s="28"/>
    </row>
    <row r="56" spans="2:16" ht="20.25" customHeight="1" thickBot="1">
      <c r="B56" s="28"/>
      <c r="C56" s="106">
        <f>SEZNAM!B47</f>
        <v>41</v>
      </c>
      <c r="D56" s="174" t="str">
        <f>SEZNAM!C47</f>
        <v>Knězová</v>
      </c>
      <c r="E56" s="174"/>
      <c r="F56" s="174"/>
      <c r="G56" s="174" t="str">
        <f>SEZNAM!D47</f>
        <v>Stanislava</v>
      </c>
      <c r="H56" s="174"/>
      <c r="I56" s="107">
        <f>SEZNAM!F47</f>
        <v>101354</v>
      </c>
      <c r="J56" s="107">
        <f>SEZNAM!M47</f>
        <v>0</v>
      </c>
      <c r="K56" s="108" t="str">
        <f>CONCATENATE(SEZNAM!X47,"")</f>
        <v>1</v>
      </c>
      <c r="L56" s="107" t="str">
        <f>SEZNAM!Q47&amp;IF(SEZNAM!Q47&lt;&gt;""," - ","")&amp;SEZNAM!R47</f>
        <v>B</v>
      </c>
      <c r="M56" s="109" t="str">
        <f>CONCATENATE(SEZNAM!S47,"")</f>
        <v>5.6.2010</v>
      </c>
      <c r="N56" s="175" t="str">
        <f>SEZNAM!V47&amp;CHAR(10)&amp;SEZNAM!Z47</f>
        <v>Slavková
5.6.2010</v>
      </c>
      <c r="O56" s="176"/>
      <c r="P56" s="28"/>
    </row>
    <row r="57" spans="2:16" ht="20.25" customHeight="1" thickBot="1">
      <c r="B57" s="28"/>
      <c r="C57" s="106">
        <f>SEZNAM!B48</f>
        <v>42</v>
      </c>
      <c r="D57" s="174" t="str">
        <f>SEZNAM!C48</f>
        <v>Kobian</v>
      </c>
      <c r="E57" s="174"/>
      <c r="F57" s="174"/>
      <c r="G57" s="174" t="str">
        <f>SEZNAM!D48</f>
        <v>Petr</v>
      </c>
      <c r="H57" s="174"/>
      <c r="I57" s="107">
        <f>SEZNAM!F48</f>
        <v>101502</v>
      </c>
      <c r="J57" s="107">
        <f>SEZNAM!M48</f>
        <v>0</v>
      </c>
      <c r="K57" s="108" t="str">
        <f>CONCATENATE(SEZNAM!X48,"")</f>
        <v>1</v>
      </c>
      <c r="L57" s="107" t="str">
        <f>SEZNAM!Q48&amp;IF(SEZNAM!Q48&lt;&gt;""," - ","")&amp;SEZNAM!R48</f>
        <v>A</v>
      </c>
      <c r="M57" s="109" t="str">
        <f>CONCATENATE(SEZNAM!S48,"")</f>
        <v>11.6.2010</v>
      </c>
      <c r="N57" s="175" t="str">
        <f>SEZNAM!V48&amp;CHAR(10)&amp;SEZNAM!Z48</f>
        <v>Slavková
11.6.2010</v>
      </c>
      <c r="O57" s="176"/>
      <c r="P57" s="28"/>
    </row>
    <row r="58" spans="2:16" ht="20.25" customHeight="1" thickBot="1">
      <c r="B58" s="28"/>
      <c r="C58" s="106">
        <f>SEZNAM!B49</f>
        <v>43</v>
      </c>
      <c r="D58" s="174" t="str">
        <f>SEZNAM!C49</f>
        <v>Kobianová</v>
      </c>
      <c r="E58" s="174"/>
      <c r="F58" s="174"/>
      <c r="G58" s="174" t="str">
        <f>SEZNAM!D49</f>
        <v>Andrea</v>
      </c>
      <c r="H58" s="174"/>
      <c r="I58" s="107">
        <f>SEZNAM!F49</f>
        <v>101504</v>
      </c>
      <c r="J58" s="107">
        <f>SEZNAM!M49</f>
        <v>0</v>
      </c>
      <c r="K58" s="108" t="str">
        <f>CONCATENATE(SEZNAM!X49,"")</f>
        <v>1</v>
      </c>
      <c r="L58" s="107" t="str">
        <f>SEZNAM!Q49&amp;IF(SEZNAM!Q49&lt;&gt;""," - ","")&amp;SEZNAM!R49</f>
        <v>B</v>
      </c>
      <c r="M58" s="109" t="str">
        <f>CONCATENATE(SEZNAM!S49,"")</f>
        <v>11.6.2010</v>
      </c>
      <c r="N58" s="175" t="str">
        <f>SEZNAM!V49&amp;CHAR(10)&amp;SEZNAM!Z49</f>
        <v>Slavková
11.6.2010</v>
      </c>
      <c r="O58" s="176"/>
      <c r="P58" s="28"/>
    </row>
    <row r="59" spans="2:16" ht="20.25" customHeight="1" thickBot="1">
      <c r="B59" s="28"/>
      <c r="C59" s="106">
        <f>SEZNAM!B50</f>
        <v>44</v>
      </c>
      <c r="D59" s="174" t="str">
        <f>SEZNAM!C50</f>
        <v>Koblasová</v>
      </c>
      <c r="E59" s="174"/>
      <c r="F59" s="174"/>
      <c r="G59" s="174" t="str">
        <f>SEZNAM!D50</f>
        <v>Jana</v>
      </c>
      <c r="H59" s="174"/>
      <c r="I59" s="107">
        <f>SEZNAM!F50</f>
        <v>101283</v>
      </c>
      <c r="J59" s="107">
        <f>SEZNAM!M50</f>
        <v>0</v>
      </c>
      <c r="K59" s="108" t="str">
        <f>CONCATENATE(SEZNAM!X50,"")</f>
        <v>1</v>
      </c>
      <c r="L59" s="107" t="str">
        <f>SEZNAM!Q50&amp;IF(SEZNAM!Q50&lt;&gt;""," - ","")&amp;SEZNAM!R50</f>
        <v>C</v>
      </c>
      <c r="M59" s="109" t="str">
        <f>CONCATENATE(SEZNAM!S50,"")</f>
        <v>4.6.2010</v>
      </c>
      <c r="N59" s="175" t="str">
        <f>SEZNAM!V50&amp;CHAR(10)&amp;SEZNAM!Z50</f>
        <v>Slavková
4.6.2010</v>
      </c>
      <c r="O59" s="176"/>
      <c r="P59" s="28"/>
    </row>
    <row r="60" spans="2:16" ht="20.25" customHeight="1" thickBot="1">
      <c r="B60" s="28"/>
      <c r="C60" s="106">
        <f>SEZNAM!B51</f>
        <v>45</v>
      </c>
      <c r="D60" s="174" t="str">
        <f>SEZNAM!C51</f>
        <v>Korbel</v>
      </c>
      <c r="E60" s="174"/>
      <c r="F60" s="174"/>
      <c r="G60" s="174" t="str">
        <f>SEZNAM!D51</f>
        <v>Milan</v>
      </c>
      <c r="H60" s="174"/>
      <c r="I60" s="107">
        <f>SEZNAM!F51</f>
        <v>101563</v>
      </c>
      <c r="J60" s="107">
        <f>SEZNAM!M51</f>
        <v>0</v>
      </c>
      <c r="K60" s="108" t="str">
        <f>CONCATENATE(SEZNAM!X51,"")</f>
        <v>1</v>
      </c>
      <c r="L60" s="107" t="str">
        <f>SEZNAM!Q51&amp;IF(SEZNAM!Q51&lt;&gt;""," - ","")&amp;SEZNAM!R51</f>
        <v>A</v>
      </c>
      <c r="M60" s="109" t="str">
        <f>CONCATENATE(SEZNAM!S51,"")</f>
        <v>11.6.2010</v>
      </c>
      <c r="N60" s="175" t="str">
        <f>SEZNAM!V51&amp;CHAR(10)&amp;SEZNAM!Z51</f>
        <v>Slavková
11.6.2010</v>
      </c>
      <c r="O60" s="176"/>
      <c r="P60" s="28"/>
    </row>
    <row r="61" spans="2:16" ht="20.25" customHeight="1" thickBot="1">
      <c r="B61" s="28"/>
      <c r="C61" s="106">
        <f>SEZNAM!B52</f>
        <v>46</v>
      </c>
      <c r="D61" s="174" t="str">
        <f>SEZNAM!C52</f>
        <v>Kotásek</v>
      </c>
      <c r="E61" s="174"/>
      <c r="F61" s="174"/>
      <c r="G61" s="174" t="str">
        <f>SEZNAM!D52</f>
        <v>Lukáš</v>
      </c>
      <c r="H61" s="174"/>
      <c r="I61" s="107">
        <f>SEZNAM!F52</f>
        <v>101361</v>
      </c>
      <c r="J61" s="107">
        <f>SEZNAM!M52</f>
        <v>0</v>
      </c>
      <c r="K61" s="108" t="str">
        <f>CONCATENATE(SEZNAM!X52,"")</f>
        <v>1</v>
      </c>
      <c r="L61" s="107" t="str">
        <f>SEZNAM!Q52&amp;IF(SEZNAM!Q52&lt;&gt;""," - ","")&amp;SEZNAM!R52</f>
        <v>A</v>
      </c>
      <c r="M61" s="109" t="str">
        <f>CONCATENATE(SEZNAM!S52,"")</f>
        <v>5.6.2010</v>
      </c>
      <c r="N61" s="175" t="str">
        <f>SEZNAM!V52&amp;CHAR(10)&amp;SEZNAM!Z52</f>
        <v>Slavková
7.6.2010</v>
      </c>
      <c r="O61" s="176"/>
      <c r="P61" s="28"/>
    </row>
    <row r="62" spans="2:16" ht="20.25" customHeight="1" thickBot="1">
      <c r="B62" s="28"/>
      <c r="C62" s="106">
        <f>SEZNAM!B53</f>
        <v>47</v>
      </c>
      <c r="D62" s="174" t="str">
        <f>SEZNAM!C53</f>
        <v>Koubek</v>
      </c>
      <c r="E62" s="174"/>
      <c r="F62" s="174"/>
      <c r="G62" s="174" t="str">
        <f>SEZNAM!D53</f>
        <v>Václav</v>
      </c>
      <c r="H62" s="174"/>
      <c r="I62" s="107">
        <f>SEZNAM!F53</f>
        <v>101594</v>
      </c>
      <c r="J62" s="107">
        <f>SEZNAM!M53</f>
        <v>0</v>
      </c>
      <c r="K62" s="108" t="str">
        <f>CONCATENATE(SEZNAM!X53,"")</f>
        <v>1</v>
      </c>
      <c r="L62" s="107" t="str">
        <f>SEZNAM!Q53&amp;IF(SEZNAM!Q53&lt;&gt;""," - ","")&amp;SEZNAM!R53</f>
        <v>A</v>
      </c>
      <c r="M62" s="109" t="str">
        <f>CONCATENATE(SEZNAM!S53,"")</f>
        <v>4.6.2010</v>
      </c>
      <c r="N62" s="175" t="str">
        <f>SEZNAM!V53&amp;CHAR(10)&amp;SEZNAM!Z53</f>
        <v>Slavková
5.6.2010</v>
      </c>
      <c r="O62" s="176"/>
      <c r="P62" s="28"/>
    </row>
    <row r="63" spans="2:16" ht="20.25" customHeight="1" thickBot="1">
      <c r="B63" s="28"/>
      <c r="C63" s="106">
        <f>SEZNAM!B54</f>
        <v>48</v>
      </c>
      <c r="D63" s="174" t="str">
        <f>SEZNAM!C54</f>
        <v>Kourková</v>
      </c>
      <c r="E63" s="174"/>
      <c r="F63" s="174"/>
      <c r="G63" s="174" t="str">
        <f>SEZNAM!D54</f>
        <v>Pavla</v>
      </c>
      <c r="H63" s="174"/>
      <c r="I63" s="107">
        <f>SEZNAM!F54</f>
        <v>101862</v>
      </c>
      <c r="J63" s="107">
        <f>SEZNAM!M54</f>
        <v>0</v>
      </c>
      <c r="K63" s="108" t="str">
        <f>CONCATENATE(SEZNAM!X54,"")</f>
        <v>1</v>
      </c>
      <c r="L63" s="107" t="str">
        <f>SEZNAM!Q54&amp;IF(SEZNAM!Q54&lt;&gt;""," - ","")&amp;SEZNAM!R54</f>
        <v>B</v>
      </c>
      <c r="M63" s="109" t="str">
        <f>CONCATENATE(SEZNAM!S54,"")</f>
        <v>17.9.2010</v>
      </c>
      <c r="N63" s="175" t="str">
        <f>SEZNAM!V54&amp;CHAR(10)&amp;SEZNAM!Z54</f>
        <v>Slavková
20.9.2010</v>
      </c>
      <c r="O63" s="176"/>
      <c r="P63" s="28"/>
    </row>
    <row r="64" spans="2:16" ht="20.25" customHeight="1" thickBot="1">
      <c r="B64" s="28"/>
      <c r="C64" s="106">
        <f>SEZNAM!B55</f>
        <v>49</v>
      </c>
      <c r="D64" s="174" t="str">
        <f>SEZNAM!C55</f>
        <v>Kozák</v>
      </c>
      <c r="E64" s="174"/>
      <c r="F64" s="174"/>
      <c r="G64" s="174" t="str">
        <f>SEZNAM!D55</f>
        <v>Josef</v>
      </c>
      <c r="H64" s="174"/>
      <c r="I64" s="107">
        <f>SEZNAM!F55</f>
        <v>101436</v>
      </c>
      <c r="J64" s="107">
        <f>SEZNAM!M55</f>
        <v>0</v>
      </c>
      <c r="K64" s="108" t="str">
        <f>CONCATENATE(SEZNAM!X55,"")</f>
        <v>1</v>
      </c>
      <c r="L64" s="107" t="str">
        <f>SEZNAM!Q55&amp;IF(SEZNAM!Q55&lt;&gt;""," - ","")&amp;SEZNAM!R55</f>
        <v>E</v>
      </c>
      <c r="M64" s="109" t="str">
        <f>CONCATENATE(SEZNAM!S55,"")</f>
        <v>11.6.2010</v>
      </c>
      <c r="N64" s="175" t="str">
        <f>SEZNAM!V55&amp;CHAR(10)&amp;SEZNAM!Z55</f>
        <v>Slavková
11.6.2010</v>
      </c>
      <c r="O64" s="176"/>
      <c r="P64" s="28"/>
    </row>
    <row r="65" spans="2:16" ht="20.25" customHeight="1" thickBot="1">
      <c r="B65" s="28"/>
      <c r="C65" s="106">
        <f>SEZNAM!B56</f>
        <v>50</v>
      </c>
      <c r="D65" s="174" t="str">
        <f>SEZNAM!C56</f>
        <v>Krauskopf</v>
      </c>
      <c r="E65" s="174"/>
      <c r="F65" s="174"/>
      <c r="G65" s="174" t="str">
        <f>SEZNAM!D56</f>
        <v>Zdeněk</v>
      </c>
      <c r="H65" s="174"/>
      <c r="I65" s="107">
        <f>SEZNAM!F56</f>
        <v>101208</v>
      </c>
      <c r="J65" s="107">
        <f>SEZNAM!M56</f>
        <v>0</v>
      </c>
      <c r="K65" s="108" t="str">
        <f>CONCATENATE(SEZNAM!X56,"")</f>
        <v>1</v>
      </c>
      <c r="L65" s="107" t="str">
        <f>SEZNAM!Q56&amp;IF(SEZNAM!Q56&lt;&gt;""," - ","")&amp;SEZNAM!R56</f>
        <v>A</v>
      </c>
      <c r="M65" s="109" t="str">
        <f>CONCATENATE(SEZNAM!S56,"")</f>
        <v>5.6.2010</v>
      </c>
      <c r="N65" s="175" t="str">
        <f>SEZNAM!V56&amp;CHAR(10)&amp;SEZNAM!Z56</f>
        <v>Slavková
7.6.2010</v>
      </c>
      <c r="O65" s="176"/>
      <c r="P65" s="28"/>
    </row>
    <row r="66" spans="2:16" ht="20.25" customHeight="1" thickBot="1">
      <c r="B66" s="28"/>
      <c r="C66" s="106">
        <f>SEZNAM!B57</f>
        <v>51</v>
      </c>
      <c r="D66" s="174" t="str">
        <f>SEZNAM!C57</f>
        <v>Kropíková</v>
      </c>
      <c r="E66" s="174"/>
      <c r="F66" s="174"/>
      <c r="G66" s="174" t="str">
        <f>SEZNAM!D57</f>
        <v>Martina</v>
      </c>
      <c r="H66" s="174"/>
      <c r="I66" s="107">
        <f>SEZNAM!F57</f>
        <v>101347</v>
      </c>
      <c r="J66" s="107">
        <f>SEZNAM!M57</f>
        <v>0</v>
      </c>
      <c r="K66" s="108" t="str">
        <f>CONCATENATE(SEZNAM!X57,"")</f>
        <v>1</v>
      </c>
      <c r="L66" s="107" t="str">
        <f>SEZNAM!Q57&amp;IF(SEZNAM!Q57&lt;&gt;""," - ","")&amp;SEZNAM!R57</f>
        <v>B</v>
      </c>
      <c r="M66" s="109" t="str">
        <f>CONCATENATE(SEZNAM!S57,"")</f>
        <v>4.6.2010</v>
      </c>
      <c r="N66" s="175" t="str">
        <f>SEZNAM!V57&amp;CHAR(10)&amp;SEZNAM!Z57</f>
        <v>Slavková
5.6.2010</v>
      </c>
      <c r="O66" s="176"/>
      <c r="P66" s="28"/>
    </row>
    <row r="67" spans="2:16" ht="20.25" customHeight="1" thickBot="1">
      <c r="B67" s="28"/>
      <c r="C67" s="106">
        <f>SEZNAM!B58</f>
        <v>52</v>
      </c>
      <c r="D67" s="174" t="str">
        <f>SEZNAM!C58</f>
        <v>Kučerová</v>
      </c>
      <c r="E67" s="174"/>
      <c r="F67" s="174"/>
      <c r="G67" s="174" t="str">
        <f>SEZNAM!D58</f>
        <v>Renáta</v>
      </c>
      <c r="H67" s="174"/>
      <c r="I67" s="107">
        <f>SEZNAM!F58</f>
        <v>101341</v>
      </c>
      <c r="J67" s="107">
        <f>SEZNAM!M58</f>
        <v>0</v>
      </c>
      <c r="K67" s="108" t="str">
        <f>CONCATENATE(SEZNAM!X58,"")</f>
        <v>1</v>
      </c>
      <c r="L67" s="107" t="str">
        <f>SEZNAM!Q58&amp;IF(SEZNAM!Q58&lt;&gt;""," - ","")&amp;SEZNAM!R58</f>
        <v>B</v>
      </c>
      <c r="M67" s="109" t="str">
        <f>CONCATENATE(SEZNAM!S58,"")</f>
        <v>4.6.2010</v>
      </c>
      <c r="N67" s="175" t="str">
        <f>SEZNAM!V58&amp;CHAR(10)&amp;SEZNAM!Z58</f>
        <v>Slavková
5.6.2010</v>
      </c>
      <c r="O67" s="176"/>
      <c r="P67" s="28"/>
    </row>
    <row r="68" spans="2:16" ht="20.25" customHeight="1" thickBot="1">
      <c r="B68" s="28"/>
      <c r="C68" s="106">
        <f>SEZNAM!B59</f>
        <v>53</v>
      </c>
      <c r="D68" s="174" t="str">
        <f>SEZNAM!C59</f>
        <v>Kudláčková</v>
      </c>
      <c r="E68" s="174"/>
      <c r="F68" s="174"/>
      <c r="G68" s="174" t="str">
        <f>SEZNAM!D59</f>
        <v>Martina</v>
      </c>
      <c r="H68" s="174"/>
      <c r="I68" s="107">
        <f>SEZNAM!F59</f>
        <v>100941</v>
      </c>
      <c r="J68" s="107">
        <f>SEZNAM!M59</f>
        <v>0</v>
      </c>
      <c r="K68" s="108" t="str">
        <f>CONCATENATE(SEZNAM!X59,"")</f>
        <v>1</v>
      </c>
      <c r="L68" s="107" t="str">
        <f>SEZNAM!Q59&amp;IF(SEZNAM!Q59&lt;&gt;""," - ","")&amp;SEZNAM!R59</f>
        <v>B</v>
      </c>
      <c r="M68" s="109" t="str">
        <f>CONCATENATE(SEZNAM!S59,"")</f>
        <v>11.6.2010</v>
      </c>
      <c r="N68" s="175" t="str">
        <f>SEZNAM!V59&amp;CHAR(10)&amp;SEZNAM!Z59</f>
        <v>Slavková
11.6.2010</v>
      </c>
      <c r="O68" s="176"/>
      <c r="P68" s="28"/>
    </row>
    <row r="69" spans="2:16" ht="20.25" customHeight="1" thickBot="1">
      <c r="B69" s="28"/>
      <c r="C69" s="106">
        <f>SEZNAM!B60</f>
        <v>54</v>
      </c>
      <c r="D69" s="174" t="str">
        <f>SEZNAM!C60</f>
        <v>Kudláčková</v>
      </c>
      <c r="E69" s="174"/>
      <c r="F69" s="174"/>
      <c r="G69" s="174" t="str">
        <f>SEZNAM!D60</f>
        <v>Martina</v>
      </c>
      <c r="H69" s="174"/>
      <c r="I69" s="107">
        <f>SEZNAM!F60</f>
        <v>101493</v>
      </c>
      <c r="J69" s="107">
        <f>SEZNAM!M60</f>
        <v>0</v>
      </c>
      <c r="K69" s="108" t="str">
        <f>CONCATENATE(SEZNAM!X60,"")</f>
        <v>1</v>
      </c>
      <c r="L69" s="107" t="str">
        <f>SEZNAM!Q60&amp;IF(SEZNAM!Q60&lt;&gt;""," - ","")&amp;SEZNAM!R60</f>
        <v>C</v>
      </c>
      <c r="M69" s="109" t="str">
        <f>CONCATENATE(SEZNAM!S60,"")</f>
        <v>12.6.2010</v>
      </c>
      <c r="N69" s="175" t="str">
        <f>SEZNAM!V60&amp;CHAR(10)&amp;SEZNAM!Z60</f>
        <v>Slavková
14.6.2010</v>
      </c>
      <c r="O69" s="176"/>
      <c r="P69" s="28"/>
    </row>
    <row r="70" spans="2:16" ht="20.25" customHeight="1" thickBot="1">
      <c r="B70" s="28"/>
      <c r="C70" s="106">
        <f>SEZNAM!B61</f>
        <v>55</v>
      </c>
      <c r="D70" s="174" t="str">
        <f>SEZNAM!C61</f>
        <v>Kujalová</v>
      </c>
      <c r="E70" s="174"/>
      <c r="F70" s="174"/>
      <c r="G70" s="174" t="str">
        <f>SEZNAM!D61</f>
        <v>Lenka</v>
      </c>
      <c r="H70" s="174"/>
      <c r="I70" s="107">
        <f>SEZNAM!F61</f>
        <v>101604</v>
      </c>
      <c r="J70" s="107">
        <f>SEZNAM!M61</f>
        <v>0</v>
      </c>
      <c r="K70" s="108" t="str">
        <f>CONCATENATE(SEZNAM!X61,"")</f>
        <v>1</v>
      </c>
      <c r="L70" s="107" t="str">
        <f>SEZNAM!Q61&amp;IF(SEZNAM!Q61&lt;&gt;""," - ","")&amp;SEZNAM!R61</f>
        <v>A</v>
      </c>
      <c r="M70" s="109" t="str">
        <f>CONCATENATE(SEZNAM!S61,"")</f>
        <v>11.6.2010</v>
      </c>
      <c r="N70" s="175" t="str">
        <f>SEZNAM!V61&amp;CHAR(10)&amp;SEZNAM!Z61</f>
        <v>Slavková
11.6.2010</v>
      </c>
      <c r="O70" s="176"/>
      <c r="P70" s="28"/>
    </row>
    <row r="71" spans="2:16" ht="20.25" customHeight="1" thickBot="1">
      <c r="B71" s="28"/>
      <c r="C71" s="106">
        <f>SEZNAM!B62</f>
        <v>56</v>
      </c>
      <c r="D71" s="174" t="str">
        <f>SEZNAM!C62</f>
        <v>Ledrerová</v>
      </c>
      <c r="E71" s="174"/>
      <c r="F71" s="174"/>
      <c r="G71" s="174" t="str">
        <f>SEZNAM!D62</f>
        <v>Lucie</v>
      </c>
      <c r="H71" s="174"/>
      <c r="I71" s="107">
        <f>SEZNAM!F62</f>
        <v>101217</v>
      </c>
      <c r="J71" s="107">
        <f>SEZNAM!M62</f>
        <v>0</v>
      </c>
      <c r="K71" s="108" t="str">
        <f>CONCATENATE(SEZNAM!X62,"")</f>
        <v>1</v>
      </c>
      <c r="L71" s="107" t="str">
        <f>SEZNAM!Q62&amp;IF(SEZNAM!Q62&lt;&gt;""," - ","")&amp;SEZNAM!R62</f>
        <v>C</v>
      </c>
      <c r="M71" s="109" t="str">
        <f>CONCATENATE(SEZNAM!S62,"")</f>
        <v>4.6.2010</v>
      </c>
      <c r="N71" s="175" t="str">
        <f>SEZNAM!V62&amp;CHAR(10)&amp;SEZNAM!Z62</f>
        <v>Slavková
5.6.2010</v>
      </c>
      <c r="O71" s="176"/>
      <c r="P71" s="28"/>
    </row>
    <row r="72" spans="2:16" ht="20.25" customHeight="1" thickBot="1">
      <c r="B72" s="28"/>
      <c r="C72" s="106">
        <f>SEZNAM!B63</f>
        <v>57</v>
      </c>
      <c r="D72" s="174" t="str">
        <f>SEZNAM!C63</f>
        <v>Lindnerová</v>
      </c>
      <c r="E72" s="174"/>
      <c r="F72" s="174"/>
      <c r="G72" s="174" t="str">
        <f>SEZNAM!D63</f>
        <v>Lucie</v>
      </c>
      <c r="H72" s="174"/>
      <c r="I72" s="107">
        <f>SEZNAM!F63</f>
        <v>101248</v>
      </c>
      <c r="J72" s="107">
        <f>SEZNAM!M63</f>
        <v>0</v>
      </c>
      <c r="K72" s="108" t="str">
        <f>CONCATENATE(SEZNAM!X63,"")</f>
        <v>1</v>
      </c>
      <c r="L72" s="107" t="str">
        <f>SEZNAM!Q63&amp;IF(SEZNAM!Q63&lt;&gt;""," - ","")&amp;SEZNAM!R63</f>
        <v>C</v>
      </c>
      <c r="M72" s="109" t="str">
        <f>CONCATENATE(SEZNAM!S63,"")</f>
        <v>5.6.2010</v>
      </c>
      <c r="N72" s="175" t="str">
        <f>SEZNAM!V63&amp;CHAR(10)&amp;SEZNAM!Z63</f>
        <v>Slavková
5.6.2010</v>
      </c>
      <c r="O72" s="176"/>
      <c r="P72" s="28"/>
    </row>
    <row r="73" spans="2:16" ht="20.25" customHeight="1" thickBot="1">
      <c r="B73" s="28"/>
      <c r="C73" s="106">
        <f>SEZNAM!B64</f>
        <v>58</v>
      </c>
      <c r="D73" s="174" t="str">
        <f>SEZNAM!C64</f>
        <v>Ludačková</v>
      </c>
      <c r="E73" s="174"/>
      <c r="F73" s="174"/>
      <c r="G73" s="174" t="str">
        <f>SEZNAM!D64</f>
        <v>Nicol</v>
      </c>
      <c r="H73" s="174"/>
      <c r="I73" s="107">
        <f>SEZNAM!F64</f>
        <v>101516</v>
      </c>
      <c r="J73" s="107">
        <f>SEZNAM!M64</f>
        <v>0</v>
      </c>
      <c r="K73" s="108" t="str">
        <f>CONCATENATE(SEZNAM!X64,"")</f>
        <v>1</v>
      </c>
      <c r="L73" s="107" t="str">
        <f>SEZNAM!Q64&amp;IF(SEZNAM!Q64&lt;&gt;""," - ","")&amp;SEZNAM!R64</f>
        <v>F</v>
      </c>
      <c r="M73" s="109" t="str">
        <f>CONCATENATE(SEZNAM!S64,"")</f>
        <v>17.9.2010</v>
      </c>
      <c r="N73" s="175" t="str">
        <f>SEZNAM!V64&amp;CHAR(10)&amp;SEZNAM!Z64</f>
        <v>Slavková
17.9.2010</v>
      </c>
      <c r="O73" s="176"/>
      <c r="P73" s="28"/>
    </row>
    <row r="74" spans="2:16" ht="20.25" customHeight="1" thickBot="1">
      <c r="B74" s="28"/>
      <c r="C74" s="106">
        <f>SEZNAM!B65</f>
        <v>59</v>
      </c>
      <c r="D74" s="174" t="str">
        <f>SEZNAM!C65</f>
        <v>Mareš</v>
      </c>
      <c r="E74" s="174"/>
      <c r="F74" s="174"/>
      <c r="G74" s="174" t="str">
        <f>SEZNAM!D65</f>
        <v>Oldřich</v>
      </c>
      <c r="H74" s="174"/>
      <c r="I74" s="107">
        <f>SEZNAM!F65</f>
        <v>101304</v>
      </c>
      <c r="J74" s="107">
        <f>SEZNAM!M65</f>
        <v>0</v>
      </c>
      <c r="K74" s="108" t="str">
        <f>CONCATENATE(SEZNAM!X65,"")</f>
        <v>1</v>
      </c>
      <c r="L74" s="107" t="str">
        <f>SEZNAM!Q65&amp;IF(SEZNAM!Q65&lt;&gt;""," - ","")&amp;SEZNAM!R65</f>
        <v>A</v>
      </c>
      <c r="M74" s="109" t="str">
        <f>CONCATENATE(SEZNAM!S65,"")</f>
        <v>17.9.2010</v>
      </c>
      <c r="N74" s="175" t="str">
        <f>SEZNAM!V65&amp;CHAR(10)&amp;SEZNAM!Z65</f>
        <v>Slavková
20.9.2010</v>
      </c>
      <c r="O74" s="176"/>
      <c r="P74" s="28"/>
    </row>
    <row r="75" spans="2:16" ht="20.25" customHeight="1" thickBot="1">
      <c r="B75" s="28"/>
      <c r="C75" s="106">
        <f>SEZNAM!B66</f>
        <v>60</v>
      </c>
      <c r="D75" s="174" t="str">
        <f>SEZNAM!C66</f>
        <v>Maternová</v>
      </c>
      <c r="E75" s="174"/>
      <c r="F75" s="174"/>
      <c r="G75" s="174" t="str">
        <f>SEZNAM!D66</f>
        <v>Zuzana</v>
      </c>
      <c r="H75" s="174"/>
      <c r="I75" s="107">
        <f>SEZNAM!F66</f>
        <v>101267</v>
      </c>
      <c r="J75" s="107">
        <f>SEZNAM!M66</f>
        <v>0</v>
      </c>
      <c r="K75" s="108" t="str">
        <f>CONCATENATE(SEZNAM!X66,"")</f>
        <v>1</v>
      </c>
      <c r="L75" s="107" t="str">
        <f>SEZNAM!Q66&amp;IF(SEZNAM!Q66&lt;&gt;""," - ","")&amp;SEZNAM!R66</f>
        <v>B</v>
      </c>
      <c r="M75" s="109" t="str">
        <f>CONCATENATE(SEZNAM!S66,"")</f>
        <v>12.6.2010</v>
      </c>
      <c r="N75" s="175" t="str">
        <f>SEZNAM!V66&amp;CHAR(10)&amp;SEZNAM!Z66</f>
        <v>Slavková
14.6.2010</v>
      </c>
      <c r="O75" s="176"/>
      <c r="P75" s="28"/>
    </row>
    <row r="76" spans="2:16" ht="20.25" customHeight="1" thickBot="1">
      <c r="B76" s="28"/>
      <c r="C76" s="106">
        <f>SEZNAM!B67</f>
        <v>61</v>
      </c>
      <c r="D76" s="174" t="str">
        <f>SEZNAM!C67</f>
        <v>Matušík</v>
      </c>
      <c r="E76" s="174"/>
      <c r="F76" s="174"/>
      <c r="G76" s="174" t="str">
        <f>SEZNAM!D67</f>
        <v>Jakub</v>
      </c>
      <c r="H76" s="174"/>
      <c r="I76" s="107">
        <f>SEZNAM!F67</f>
        <v>101349</v>
      </c>
      <c r="J76" s="107">
        <f>SEZNAM!M67</f>
        <v>0</v>
      </c>
      <c r="K76" s="108" t="str">
        <f>CONCATENATE(SEZNAM!X67,"")</f>
        <v>1</v>
      </c>
      <c r="L76" s="107" t="str">
        <f>SEZNAM!Q67&amp;IF(SEZNAM!Q67&lt;&gt;""," - ","")&amp;SEZNAM!R67</f>
        <v>C</v>
      </c>
      <c r="M76" s="109" t="str">
        <f>CONCATENATE(SEZNAM!S67,"")</f>
        <v>4.6.2010</v>
      </c>
      <c r="N76" s="175" t="str">
        <f>SEZNAM!V67&amp;CHAR(10)&amp;SEZNAM!Z67</f>
        <v>Slavková
5.6.2010</v>
      </c>
      <c r="O76" s="176"/>
      <c r="P76" s="28"/>
    </row>
    <row r="77" spans="2:16" ht="20.25" customHeight="1" thickBot="1">
      <c r="B77" s="28"/>
      <c r="C77" s="106">
        <f>SEZNAM!B68</f>
        <v>62</v>
      </c>
      <c r="D77" s="174" t="str">
        <f>SEZNAM!C68</f>
        <v>Maurenc</v>
      </c>
      <c r="E77" s="174"/>
      <c r="F77" s="174"/>
      <c r="G77" s="174" t="str">
        <f>SEZNAM!D68</f>
        <v>Michal</v>
      </c>
      <c r="H77" s="174"/>
      <c r="I77" s="107">
        <f>SEZNAM!F68</f>
        <v>101476</v>
      </c>
      <c r="J77" s="107">
        <f>SEZNAM!M68</f>
        <v>0</v>
      </c>
      <c r="K77" s="108" t="str">
        <f>CONCATENATE(SEZNAM!X68,"")</f>
        <v>1</v>
      </c>
      <c r="L77" s="107" t="str">
        <f>SEZNAM!Q68&amp;IF(SEZNAM!Q68&lt;&gt;""," - ","")&amp;SEZNAM!R68</f>
        <v>B</v>
      </c>
      <c r="M77" s="109" t="str">
        <f>CONCATENATE(SEZNAM!S68,"")</f>
        <v>5.6.2010</v>
      </c>
      <c r="N77" s="175" t="str">
        <f>SEZNAM!V68&amp;CHAR(10)&amp;SEZNAM!Z68</f>
        <v>Slavková
5.6.2010</v>
      </c>
      <c r="O77" s="176"/>
      <c r="P77" s="28"/>
    </row>
    <row r="78" spans="2:16" ht="20.25" customHeight="1" thickBot="1">
      <c r="B78" s="28"/>
      <c r="C78" s="106">
        <f>SEZNAM!B69</f>
        <v>63</v>
      </c>
      <c r="D78" s="174" t="str">
        <f>SEZNAM!C69</f>
        <v>Míchal</v>
      </c>
      <c r="E78" s="174"/>
      <c r="F78" s="174"/>
      <c r="G78" s="174" t="str">
        <f>SEZNAM!D69</f>
        <v>Petr</v>
      </c>
      <c r="H78" s="174"/>
      <c r="I78" s="107">
        <f>SEZNAM!F69</f>
        <v>101308</v>
      </c>
      <c r="J78" s="107">
        <f>SEZNAM!M69</f>
        <v>0</v>
      </c>
      <c r="K78" s="108" t="str">
        <f>CONCATENATE(SEZNAM!X69,"")</f>
        <v>1</v>
      </c>
      <c r="L78" s="107" t="str">
        <f>SEZNAM!Q69&amp;IF(SEZNAM!Q69&lt;&gt;""," - ","")&amp;SEZNAM!R69</f>
        <v>B</v>
      </c>
      <c r="M78" s="109" t="str">
        <f>CONCATENATE(SEZNAM!S69,"")</f>
        <v>4.6.2010</v>
      </c>
      <c r="N78" s="175" t="str">
        <f>SEZNAM!V69&amp;CHAR(10)&amp;SEZNAM!Z69</f>
        <v>Slavková
5.6.2010</v>
      </c>
      <c r="O78" s="176"/>
      <c r="P78" s="28"/>
    </row>
    <row r="79" spans="2:16" ht="20.25" customHeight="1" thickBot="1">
      <c r="B79" s="28"/>
      <c r="C79" s="106">
        <f>SEZNAM!B70</f>
        <v>64</v>
      </c>
      <c r="D79" s="174" t="str">
        <f>SEZNAM!C70</f>
        <v>Mikolášková</v>
      </c>
      <c r="E79" s="174"/>
      <c r="F79" s="174"/>
      <c r="G79" s="174" t="str">
        <f>SEZNAM!D70</f>
        <v>Adéla</v>
      </c>
      <c r="H79" s="174"/>
      <c r="I79" s="107">
        <f>SEZNAM!F70</f>
        <v>101225</v>
      </c>
      <c r="J79" s="107">
        <f>SEZNAM!M70</f>
        <v>0</v>
      </c>
      <c r="K79" s="108" t="str">
        <f>CONCATENATE(SEZNAM!X70,"")</f>
        <v>1</v>
      </c>
      <c r="L79" s="107" t="str">
        <f>SEZNAM!Q70&amp;IF(SEZNAM!Q70&lt;&gt;""," - ","")&amp;SEZNAM!R70</f>
        <v>C</v>
      </c>
      <c r="M79" s="109" t="str">
        <f>CONCATENATE(SEZNAM!S70,"")</f>
        <v>4.6.2010</v>
      </c>
      <c r="N79" s="175" t="str">
        <f>SEZNAM!V70&amp;CHAR(10)&amp;SEZNAM!Z70</f>
        <v>Slavková
5.6.2010</v>
      </c>
      <c r="O79" s="176"/>
      <c r="P79" s="28"/>
    </row>
    <row r="80" spans="2:16" ht="20.25" customHeight="1" thickBot="1">
      <c r="B80" s="28"/>
      <c r="C80" s="106">
        <f>SEZNAM!B71</f>
        <v>65</v>
      </c>
      <c r="D80" s="174" t="str">
        <f>SEZNAM!C71</f>
        <v>Morávková</v>
      </c>
      <c r="E80" s="174"/>
      <c r="F80" s="174"/>
      <c r="G80" s="174" t="str">
        <f>SEZNAM!D71</f>
        <v>Zdeňka</v>
      </c>
      <c r="H80" s="174"/>
      <c r="I80" s="107">
        <f>SEZNAM!F71</f>
        <v>101562</v>
      </c>
      <c r="J80" s="107">
        <f>SEZNAM!M71</f>
        <v>0</v>
      </c>
      <c r="K80" s="108" t="str">
        <f>CONCATENATE(SEZNAM!X71,"")</f>
        <v>1</v>
      </c>
      <c r="L80" s="107" t="str">
        <f>SEZNAM!Q71&amp;IF(SEZNAM!Q71&lt;&gt;""," - ","")&amp;SEZNAM!R71</f>
        <v>B</v>
      </c>
      <c r="M80" s="109" t="str">
        <f>CONCATENATE(SEZNAM!S71,"")</f>
        <v>4.6.2010</v>
      </c>
      <c r="N80" s="175" t="str">
        <f>SEZNAM!V71&amp;CHAR(10)&amp;SEZNAM!Z71</f>
        <v>Slavková
5.6.2010</v>
      </c>
      <c r="O80" s="176"/>
      <c r="P80" s="28"/>
    </row>
    <row r="81" spans="2:16" ht="20.25" customHeight="1" thickBot="1">
      <c r="B81" s="28"/>
      <c r="C81" s="106">
        <f>SEZNAM!B72</f>
        <v>66</v>
      </c>
      <c r="D81" s="174" t="str">
        <f>SEZNAM!C72</f>
        <v>Nixová</v>
      </c>
      <c r="E81" s="174"/>
      <c r="F81" s="174"/>
      <c r="G81" s="174" t="str">
        <f>SEZNAM!D72</f>
        <v>Jaromíra</v>
      </c>
      <c r="H81" s="174"/>
      <c r="I81" s="107">
        <f>SEZNAM!F72</f>
        <v>101503</v>
      </c>
      <c r="J81" s="107">
        <f>SEZNAM!M72</f>
        <v>0</v>
      </c>
      <c r="K81" s="108" t="str">
        <f>CONCATENATE(SEZNAM!X72,"")</f>
        <v>1</v>
      </c>
      <c r="L81" s="107" t="str">
        <f>SEZNAM!Q72&amp;IF(SEZNAM!Q72&lt;&gt;""," - ","")&amp;SEZNAM!R72</f>
        <v>B</v>
      </c>
      <c r="M81" s="109" t="str">
        <f>CONCATENATE(SEZNAM!S72,"")</f>
        <v>11.6.2010</v>
      </c>
      <c r="N81" s="175" t="str">
        <f>SEZNAM!V72&amp;CHAR(10)&amp;SEZNAM!Z72</f>
        <v>Slavková
11.6.2010</v>
      </c>
      <c r="O81" s="176"/>
      <c r="P81" s="28"/>
    </row>
    <row r="82" spans="2:16" ht="20.25" customHeight="1" thickBot="1">
      <c r="B82" s="28"/>
      <c r="C82" s="106">
        <f>SEZNAM!B73</f>
        <v>67</v>
      </c>
      <c r="D82" s="174" t="str">
        <f>SEZNAM!C73</f>
        <v>Nosek</v>
      </c>
      <c r="E82" s="174"/>
      <c r="F82" s="174"/>
      <c r="G82" s="174" t="str">
        <f>SEZNAM!D73</f>
        <v>Pavel</v>
      </c>
      <c r="H82" s="174"/>
      <c r="I82" s="107">
        <f>SEZNAM!F73</f>
        <v>101206</v>
      </c>
      <c r="J82" s="107">
        <f>SEZNAM!M73</f>
        <v>0</v>
      </c>
      <c r="K82" s="108" t="str">
        <f>CONCATENATE(SEZNAM!X73,"")</f>
        <v>1</v>
      </c>
      <c r="L82" s="107" t="str">
        <f>SEZNAM!Q73&amp;IF(SEZNAM!Q73&lt;&gt;""," - ","")&amp;SEZNAM!R73</f>
        <v>A</v>
      </c>
      <c r="M82" s="109" t="str">
        <f>CONCATENATE(SEZNAM!S73,"")</f>
        <v>4.6.2010</v>
      </c>
      <c r="N82" s="175" t="str">
        <f>SEZNAM!V73&amp;CHAR(10)&amp;SEZNAM!Z73</f>
        <v>Slavková
4.6.2010</v>
      </c>
      <c r="O82" s="176"/>
      <c r="P82" s="28"/>
    </row>
    <row r="83" spans="2:16" ht="20.25" customHeight="1" thickBot="1">
      <c r="B83" s="28"/>
      <c r="C83" s="106">
        <f>SEZNAM!B74</f>
        <v>68</v>
      </c>
      <c r="D83" s="174" t="str">
        <f>SEZNAM!C74</f>
        <v>Novák</v>
      </c>
      <c r="E83" s="174"/>
      <c r="F83" s="174"/>
      <c r="G83" s="174" t="str">
        <f>SEZNAM!D74</f>
        <v>Radek</v>
      </c>
      <c r="H83" s="174"/>
      <c r="I83" s="107">
        <f>SEZNAM!F74</f>
        <v>101203</v>
      </c>
      <c r="J83" s="107">
        <f>SEZNAM!M74</f>
        <v>0</v>
      </c>
      <c r="K83" s="108" t="str">
        <f>CONCATENATE(SEZNAM!X74,"")</f>
        <v>1</v>
      </c>
      <c r="L83" s="107" t="str">
        <f>SEZNAM!Q74&amp;IF(SEZNAM!Q74&lt;&gt;""," - ","")&amp;SEZNAM!R74</f>
        <v>E</v>
      </c>
      <c r="M83" s="109" t="str">
        <f>CONCATENATE(SEZNAM!S74,"")</f>
        <v>5.6.2010</v>
      </c>
      <c r="N83" s="175" t="str">
        <f>SEZNAM!V74&amp;CHAR(10)&amp;SEZNAM!Z74</f>
        <v>Slavková
7.6.2010</v>
      </c>
      <c r="O83" s="176"/>
      <c r="P83" s="28"/>
    </row>
    <row r="84" spans="2:16" ht="20.25" customHeight="1" thickBot="1">
      <c r="B84" s="28"/>
      <c r="C84" s="106">
        <f>SEZNAM!B75</f>
        <v>69</v>
      </c>
      <c r="D84" s="174" t="str">
        <f>SEZNAM!C75</f>
        <v>Novák</v>
      </c>
      <c r="E84" s="174"/>
      <c r="F84" s="174"/>
      <c r="G84" s="174" t="str">
        <f>SEZNAM!D75</f>
        <v>Pavel</v>
      </c>
      <c r="H84" s="174"/>
      <c r="I84" s="107">
        <f>SEZNAM!F75</f>
        <v>101546</v>
      </c>
      <c r="J84" s="107">
        <f>SEZNAM!M75</f>
        <v>0</v>
      </c>
      <c r="K84" s="108" t="str">
        <f>CONCATENATE(SEZNAM!X75,"")</f>
        <v>1</v>
      </c>
      <c r="L84" s="107" t="str">
        <f>SEZNAM!Q75&amp;IF(SEZNAM!Q75&lt;&gt;""," - ","")&amp;SEZNAM!R75</f>
        <v>E</v>
      </c>
      <c r="M84" s="109" t="str">
        <f>CONCATENATE(SEZNAM!S75,"")</f>
        <v>11.6.2010</v>
      </c>
      <c r="N84" s="175" t="str">
        <f>SEZNAM!V75&amp;CHAR(10)&amp;SEZNAM!Z75</f>
        <v>Slavková
11.6.2010</v>
      </c>
      <c r="O84" s="176"/>
      <c r="P84" s="28"/>
    </row>
    <row r="85" spans="2:16" ht="20.25" customHeight="1" thickBot="1">
      <c r="B85" s="28"/>
      <c r="C85" s="106">
        <f>SEZNAM!B76</f>
        <v>70</v>
      </c>
      <c r="D85" s="174" t="str">
        <f>SEZNAM!C76</f>
        <v>Nováková</v>
      </c>
      <c r="E85" s="174"/>
      <c r="F85" s="174"/>
      <c r="G85" s="174" t="str">
        <f>SEZNAM!D76</f>
        <v>Jana</v>
      </c>
      <c r="H85" s="174"/>
      <c r="I85" s="107">
        <f>SEZNAM!F76</f>
        <v>101600</v>
      </c>
      <c r="J85" s="107">
        <f>SEZNAM!M76</f>
        <v>0</v>
      </c>
      <c r="K85" s="108" t="str">
        <f>CONCATENATE(SEZNAM!X76,"")</f>
        <v>1</v>
      </c>
      <c r="L85" s="107" t="str">
        <f>SEZNAM!Q76&amp;IF(SEZNAM!Q76&lt;&gt;""," - ","")&amp;SEZNAM!R76</f>
        <v>A</v>
      </c>
      <c r="M85" s="109" t="str">
        <f>CONCATENATE(SEZNAM!S76,"")</f>
        <v>11.6.2010</v>
      </c>
      <c r="N85" s="175" t="str">
        <f>SEZNAM!V76&amp;CHAR(10)&amp;SEZNAM!Z76</f>
        <v>Slavková
11.6.2010</v>
      </c>
      <c r="O85" s="176"/>
      <c r="P85" s="28"/>
    </row>
    <row r="86" spans="2:16" ht="20.25" customHeight="1" thickBot="1">
      <c r="B86" s="28"/>
      <c r="C86" s="106">
        <f>SEZNAM!B77</f>
        <v>71</v>
      </c>
      <c r="D86" s="174" t="str">
        <f>SEZNAM!C77</f>
        <v>Novotný</v>
      </c>
      <c r="E86" s="174"/>
      <c r="F86" s="174"/>
      <c r="G86" s="174" t="str">
        <f>SEZNAM!D77</f>
        <v>Petr</v>
      </c>
      <c r="H86" s="174"/>
      <c r="I86" s="107">
        <f>SEZNAM!F77</f>
        <v>101437</v>
      </c>
      <c r="J86" s="107">
        <f>SEZNAM!M77</f>
        <v>0</v>
      </c>
      <c r="K86" s="108" t="str">
        <f>CONCATENATE(SEZNAM!X77,"")</f>
        <v>1</v>
      </c>
      <c r="L86" s="107" t="str">
        <f>SEZNAM!Q77&amp;IF(SEZNAM!Q77&lt;&gt;""," - ","")&amp;SEZNAM!R77</f>
        <v>A</v>
      </c>
      <c r="M86" s="109" t="str">
        <f>CONCATENATE(SEZNAM!S77,"")</f>
        <v>5.6.2010</v>
      </c>
      <c r="N86" s="175" t="str">
        <f>SEZNAM!V77&amp;CHAR(10)&amp;SEZNAM!Z77</f>
        <v>Slavková
5.6.2010</v>
      </c>
      <c r="O86" s="176"/>
      <c r="P86" s="28"/>
    </row>
    <row r="87" spans="2:16" ht="20.25" customHeight="1" thickBot="1">
      <c r="B87" s="28"/>
      <c r="C87" s="106">
        <f>SEZNAM!B78</f>
        <v>72</v>
      </c>
      <c r="D87" s="174" t="str">
        <f>SEZNAM!C78</f>
        <v>Palcút</v>
      </c>
      <c r="E87" s="174"/>
      <c r="F87" s="174"/>
      <c r="G87" s="174" t="str">
        <f>SEZNAM!D78</f>
        <v>Martin</v>
      </c>
      <c r="H87" s="174"/>
      <c r="I87" s="107">
        <f>SEZNAM!F78</f>
        <v>101256</v>
      </c>
      <c r="J87" s="107">
        <f>SEZNAM!M78</f>
        <v>0</v>
      </c>
      <c r="K87" s="108" t="str">
        <f>CONCATENATE(SEZNAM!X78,"")</f>
        <v>1</v>
      </c>
      <c r="L87" s="107" t="str">
        <f>SEZNAM!Q78&amp;IF(SEZNAM!Q78&lt;&gt;""," - ","")&amp;SEZNAM!R78</f>
        <v>C</v>
      </c>
      <c r="M87" s="109" t="str">
        <f>CONCATENATE(SEZNAM!S78,"")</f>
        <v>4.6.2010</v>
      </c>
      <c r="N87" s="175" t="str">
        <f>SEZNAM!V78&amp;CHAR(10)&amp;SEZNAM!Z78</f>
        <v>Slavková
5.6.2010</v>
      </c>
      <c r="O87" s="176"/>
      <c r="P87" s="28"/>
    </row>
    <row r="88" spans="2:16" ht="20.25" customHeight="1" thickBot="1">
      <c r="B88" s="28"/>
      <c r="C88" s="106">
        <f>SEZNAM!B79</f>
        <v>73</v>
      </c>
      <c r="D88" s="174" t="str">
        <f>SEZNAM!C79</f>
        <v>Pavlyk</v>
      </c>
      <c r="E88" s="174"/>
      <c r="F88" s="174"/>
      <c r="G88" s="174" t="str">
        <f>SEZNAM!D79</f>
        <v>Libor</v>
      </c>
      <c r="H88" s="174"/>
      <c r="I88" s="107">
        <f>SEZNAM!F79</f>
        <v>101303</v>
      </c>
      <c r="J88" s="107">
        <f>SEZNAM!M79</f>
        <v>0</v>
      </c>
      <c r="K88" s="108" t="str">
        <f>CONCATENATE(SEZNAM!X79,"")</f>
        <v>1</v>
      </c>
      <c r="L88" s="107" t="str">
        <f>SEZNAM!Q79&amp;IF(SEZNAM!Q79&lt;&gt;""," - ","")&amp;SEZNAM!R79</f>
        <v>A</v>
      </c>
      <c r="M88" s="109" t="str">
        <f>CONCATENATE(SEZNAM!S79,"")</f>
        <v>4.6.2010</v>
      </c>
      <c r="N88" s="175" t="str">
        <f>SEZNAM!V79&amp;CHAR(10)&amp;SEZNAM!Z79</f>
        <v>Slavková
4.6.2010</v>
      </c>
      <c r="O88" s="176"/>
      <c r="P88" s="28"/>
    </row>
    <row r="89" spans="2:16" ht="20.25" customHeight="1" thickBot="1">
      <c r="B89" s="28"/>
      <c r="C89" s="106">
        <f>SEZNAM!B80</f>
        <v>74</v>
      </c>
      <c r="D89" s="174" t="str">
        <f>SEZNAM!C80</f>
        <v>Persanová</v>
      </c>
      <c r="E89" s="174"/>
      <c r="F89" s="174"/>
      <c r="G89" s="174" t="str">
        <f>SEZNAM!D80</f>
        <v>Monika</v>
      </c>
      <c r="H89" s="174"/>
      <c r="I89" s="107">
        <f>SEZNAM!F80</f>
        <v>101269</v>
      </c>
      <c r="J89" s="107">
        <f>SEZNAM!M80</f>
        <v>0</v>
      </c>
      <c r="K89" s="108" t="str">
        <f>CONCATENATE(SEZNAM!X80,"")</f>
        <v>1</v>
      </c>
      <c r="L89" s="107" t="str">
        <f>SEZNAM!Q80&amp;IF(SEZNAM!Q80&lt;&gt;""," - ","")&amp;SEZNAM!R80</f>
        <v>D</v>
      </c>
      <c r="M89" s="109" t="str">
        <f>CONCATENATE(SEZNAM!S80,"")</f>
        <v>17.9.2010</v>
      </c>
      <c r="N89" s="175" t="str">
        <f>SEZNAM!V80&amp;CHAR(10)&amp;SEZNAM!Z80</f>
        <v>Slavková
20.9.2010</v>
      </c>
      <c r="O89" s="176"/>
      <c r="P89" s="28"/>
    </row>
    <row r="90" spans="2:16" ht="20.25" customHeight="1" thickBot="1">
      <c r="B90" s="28"/>
      <c r="C90" s="106">
        <f>SEZNAM!B81</f>
        <v>75</v>
      </c>
      <c r="D90" s="174" t="str">
        <f>SEZNAM!C81</f>
        <v>Petrová</v>
      </c>
      <c r="E90" s="174"/>
      <c r="F90" s="174"/>
      <c r="G90" s="174" t="str">
        <f>SEZNAM!D81</f>
        <v>Nadija</v>
      </c>
      <c r="H90" s="174"/>
      <c r="I90" s="107">
        <f>SEZNAM!F81</f>
        <v>101338</v>
      </c>
      <c r="J90" s="107">
        <f>SEZNAM!M81</f>
        <v>0</v>
      </c>
      <c r="K90" s="108" t="str">
        <f>CONCATENATE(SEZNAM!X81,"")</f>
        <v>1</v>
      </c>
      <c r="L90" s="107" t="str">
        <f>SEZNAM!Q81&amp;IF(SEZNAM!Q81&lt;&gt;""," - ","")&amp;SEZNAM!R81</f>
        <v>C</v>
      </c>
      <c r="M90" s="109" t="str">
        <f>CONCATENATE(SEZNAM!S81,"")</f>
        <v>5.6.2010</v>
      </c>
      <c r="N90" s="175" t="str">
        <f>SEZNAM!V81&amp;CHAR(10)&amp;SEZNAM!Z81</f>
        <v>Slavková
5.6.2010</v>
      </c>
      <c r="O90" s="176"/>
      <c r="P90" s="28"/>
    </row>
    <row r="91" spans="2:16" ht="20.25" customHeight="1" thickBot="1">
      <c r="B91" s="28"/>
      <c r="C91" s="106">
        <f>SEZNAM!B82</f>
        <v>76</v>
      </c>
      <c r="D91" s="174" t="str">
        <f>SEZNAM!C82</f>
        <v>Písačka</v>
      </c>
      <c r="E91" s="174"/>
      <c r="F91" s="174"/>
      <c r="G91" s="174" t="str">
        <f>SEZNAM!D82</f>
        <v>Erik</v>
      </c>
      <c r="H91" s="174"/>
      <c r="I91" s="107">
        <f>SEZNAM!F82</f>
        <v>101294</v>
      </c>
      <c r="J91" s="107">
        <f>SEZNAM!M82</f>
        <v>0</v>
      </c>
      <c r="K91" s="108" t="str">
        <f>CONCATENATE(SEZNAM!X82,"")</f>
        <v>1</v>
      </c>
      <c r="L91" s="107" t="str">
        <f>SEZNAM!Q82&amp;IF(SEZNAM!Q82&lt;&gt;""," - ","")&amp;SEZNAM!R82</f>
        <v>A</v>
      </c>
      <c r="M91" s="109" t="str">
        <f>CONCATENATE(SEZNAM!S82,"")</f>
        <v>4.6.2010</v>
      </c>
      <c r="N91" s="175" t="str">
        <f>SEZNAM!V82&amp;CHAR(10)&amp;SEZNAM!Z82</f>
        <v>Slavková
5.6.2010</v>
      </c>
      <c r="O91" s="176"/>
      <c r="P91" s="28"/>
    </row>
    <row r="92" spans="2:16" ht="20.25" customHeight="1" thickBot="1">
      <c r="B92" s="28"/>
      <c r="C92" s="106">
        <f>SEZNAM!B83</f>
        <v>77</v>
      </c>
      <c r="D92" s="174" t="str">
        <f>SEZNAM!C83</f>
        <v>Pražáková</v>
      </c>
      <c r="E92" s="174"/>
      <c r="F92" s="174"/>
      <c r="G92" s="174" t="str">
        <f>SEZNAM!D83</f>
        <v>Marie</v>
      </c>
      <c r="H92" s="174"/>
      <c r="I92" s="107">
        <f>SEZNAM!F83</f>
        <v>101291</v>
      </c>
      <c r="J92" s="107">
        <f>SEZNAM!M83</f>
        <v>0</v>
      </c>
      <c r="K92" s="108" t="str">
        <f>CONCATENATE(SEZNAM!X83,"")</f>
        <v>1</v>
      </c>
      <c r="L92" s="107" t="str">
        <f>SEZNAM!Q83&amp;IF(SEZNAM!Q83&lt;&gt;""," - ","")&amp;SEZNAM!R83</f>
        <v>A</v>
      </c>
      <c r="M92" s="109" t="str">
        <f>CONCATENATE(SEZNAM!S83,"")</f>
        <v>4.6.2010</v>
      </c>
      <c r="N92" s="175" t="str">
        <f>SEZNAM!V83&amp;CHAR(10)&amp;SEZNAM!Z83</f>
        <v>Slavková
4.6.2010</v>
      </c>
      <c r="O92" s="176"/>
      <c r="P92" s="28"/>
    </row>
    <row r="93" spans="2:16" ht="20.25" customHeight="1" thickBot="1">
      <c r="B93" s="28"/>
      <c r="C93" s="106">
        <f>SEZNAM!B84</f>
        <v>78</v>
      </c>
      <c r="D93" s="174" t="str">
        <f>SEZNAM!C84</f>
        <v>Průša</v>
      </c>
      <c r="E93" s="174"/>
      <c r="F93" s="174"/>
      <c r="G93" s="174" t="str">
        <f>SEZNAM!D84</f>
        <v>Petr</v>
      </c>
      <c r="H93" s="174"/>
      <c r="I93" s="107">
        <f>SEZNAM!F84</f>
        <v>101292</v>
      </c>
      <c r="J93" s="107">
        <f>SEZNAM!M84</f>
        <v>0</v>
      </c>
      <c r="K93" s="108" t="str">
        <f>CONCATENATE(SEZNAM!X84,"")</f>
        <v>1</v>
      </c>
      <c r="L93" s="107" t="str">
        <f>SEZNAM!Q84&amp;IF(SEZNAM!Q84&lt;&gt;""," - ","")&amp;SEZNAM!R84</f>
        <v>E</v>
      </c>
      <c r="M93" s="109" t="str">
        <f>CONCATENATE(SEZNAM!S84,"")</f>
        <v>4.6.2010</v>
      </c>
      <c r="N93" s="175" t="str">
        <f>SEZNAM!V84&amp;CHAR(10)&amp;SEZNAM!Z84</f>
        <v>Slavková
4.6.2010</v>
      </c>
      <c r="O93" s="176"/>
      <c r="P93" s="28"/>
    </row>
    <row r="94" spans="2:16" ht="20.25" customHeight="1" thickBot="1">
      <c r="B94" s="28"/>
      <c r="C94" s="106">
        <f>SEZNAM!B85</f>
        <v>79</v>
      </c>
      <c r="D94" s="174" t="str">
        <f>SEZNAM!C85</f>
        <v>Příhoda</v>
      </c>
      <c r="E94" s="174"/>
      <c r="F94" s="174"/>
      <c r="G94" s="174" t="str">
        <f>SEZNAM!D85</f>
        <v>Milan</v>
      </c>
      <c r="H94" s="174"/>
      <c r="I94" s="107">
        <f>SEZNAM!F85</f>
        <v>101336</v>
      </c>
      <c r="J94" s="107">
        <f>SEZNAM!M85</f>
        <v>0</v>
      </c>
      <c r="K94" s="108" t="str">
        <f>CONCATENATE(SEZNAM!X85,"")</f>
        <v>1</v>
      </c>
      <c r="L94" s="107" t="str">
        <f>SEZNAM!Q85&amp;IF(SEZNAM!Q85&lt;&gt;""," - ","")&amp;SEZNAM!R85</f>
        <v>A</v>
      </c>
      <c r="M94" s="109" t="str">
        <f>CONCATENATE(SEZNAM!S85,"")</f>
        <v>5.6.2010</v>
      </c>
      <c r="N94" s="175" t="str">
        <f>SEZNAM!V85&amp;CHAR(10)&amp;SEZNAM!Z85</f>
        <v>Slavková
5.6.2010</v>
      </c>
      <c r="O94" s="176"/>
      <c r="P94" s="28"/>
    </row>
    <row r="95" spans="2:16" ht="20.25" customHeight="1" thickBot="1">
      <c r="B95" s="28"/>
      <c r="C95" s="106">
        <f>SEZNAM!B86</f>
        <v>80</v>
      </c>
      <c r="D95" s="174" t="str">
        <f>SEZNAM!C86</f>
        <v>Račáková</v>
      </c>
      <c r="E95" s="174"/>
      <c r="F95" s="174"/>
      <c r="G95" s="174" t="str">
        <f>SEZNAM!D86</f>
        <v>Simona</v>
      </c>
      <c r="H95" s="174"/>
      <c r="I95" s="107">
        <f>SEZNAM!F86</f>
        <v>101488</v>
      </c>
      <c r="J95" s="107">
        <f>SEZNAM!M86</f>
        <v>0</v>
      </c>
      <c r="K95" s="108" t="str">
        <f>CONCATENATE(SEZNAM!X86,"")</f>
        <v>1</v>
      </c>
      <c r="L95" s="107" t="str">
        <f>SEZNAM!Q86&amp;IF(SEZNAM!Q86&lt;&gt;""," - ","")&amp;SEZNAM!R86</f>
        <v>C</v>
      </c>
      <c r="M95" s="109" t="str">
        <f>CONCATENATE(SEZNAM!S86,"")</f>
        <v>11.6.2010</v>
      </c>
      <c r="N95" s="175" t="str">
        <f>SEZNAM!V86&amp;CHAR(10)&amp;SEZNAM!Z86</f>
        <v>Slavková
11.6.2010</v>
      </c>
      <c r="O95" s="176"/>
      <c r="P95" s="28"/>
    </row>
    <row r="96" spans="2:16" ht="20.25" customHeight="1" thickBot="1">
      <c r="B96" s="28"/>
      <c r="C96" s="106">
        <f>SEZNAM!B87</f>
        <v>81</v>
      </c>
      <c r="D96" s="174" t="str">
        <f>SEZNAM!C87</f>
        <v>Rajtmajerová</v>
      </c>
      <c r="E96" s="174"/>
      <c r="F96" s="174"/>
      <c r="G96" s="174" t="str">
        <f>SEZNAM!D87</f>
        <v>Lucie</v>
      </c>
      <c r="H96" s="174"/>
      <c r="I96" s="107">
        <f>SEZNAM!F87</f>
        <v>101254</v>
      </c>
      <c r="J96" s="107">
        <f>SEZNAM!M87</f>
        <v>0</v>
      </c>
      <c r="K96" s="108" t="str">
        <f>CONCATENATE(SEZNAM!X87,"")</f>
        <v>1</v>
      </c>
      <c r="L96" s="107" t="str">
        <f>SEZNAM!Q87&amp;IF(SEZNAM!Q87&lt;&gt;""," - ","")&amp;SEZNAM!R87</f>
        <v>C</v>
      </c>
      <c r="M96" s="109" t="str">
        <f>CONCATENATE(SEZNAM!S87,"")</f>
        <v>4.6.2010</v>
      </c>
      <c r="N96" s="175" t="str">
        <f>SEZNAM!V87&amp;CHAR(10)&amp;SEZNAM!Z87</f>
        <v>Slavková
4.6.2010</v>
      </c>
      <c r="O96" s="176"/>
      <c r="P96" s="28"/>
    </row>
    <row r="97" spans="2:16" ht="20.25" customHeight="1" thickBot="1">
      <c r="B97" s="28"/>
      <c r="C97" s="106">
        <f>SEZNAM!B88</f>
        <v>82</v>
      </c>
      <c r="D97" s="174" t="str">
        <f>SEZNAM!C88</f>
        <v>Russfellová</v>
      </c>
      <c r="E97" s="174"/>
      <c r="F97" s="174"/>
      <c r="G97" s="174" t="str">
        <f>SEZNAM!D88</f>
        <v>Marie</v>
      </c>
      <c r="H97" s="174"/>
      <c r="I97" s="107">
        <f>SEZNAM!F88</f>
        <v>101272</v>
      </c>
      <c r="J97" s="107">
        <f>SEZNAM!M88</f>
        <v>0</v>
      </c>
      <c r="K97" s="108" t="str">
        <f>CONCATENATE(SEZNAM!X88,"")</f>
        <v>1</v>
      </c>
      <c r="L97" s="107" t="str">
        <f>SEZNAM!Q88&amp;IF(SEZNAM!Q88&lt;&gt;""," - ","")&amp;SEZNAM!R88</f>
        <v>B</v>
      </c>
      <c r="M97" s="109" t="str">
        <f>CONCATENATE(SEZNAM!S88,"")</f>
        <v>4.6.2010</v>
      </c>
      <c r="N97" s="175" t="str">
        <f>SEZNAM!V88&amp;CHAR(10)&amp;SEZNAM!Z88</f>
        <v>Slavková
4.6.2010</v>
      </c>
      <c r="O97" s="176"/>
      <c r="P97" s="28"/>
    </row>
    <row r="98" spans="2:16" ht="20.25" customHeight="1" thickBot="1">
      <c r="B98" s="28"/>
      <c r="C98" s="106">
        <f>SEZNAM!B89</f>
        <v>83</v>
      </c>
      <c r="D98" s="174" t="str">
        <f>SEZNAM!C89</f>
        <v>Seltsamová</v>
      </c>
      <c r="E98" s="174"/>
      <c r="F98" s="174"/>
      <c r="G98" s="174" t="str">
        <f>SEZNAM!D89</f>
        <v>Jana</v>
      </c>
      <c r="H98" s="174"/>
      <c r="I98" s="107">
        <f>SEZNAM!F89</f>
        <v>101489</v>
      </c>
      <c r="J98" s="107">
        <f>SEZNAM!M89</f>
        <v>0</v>
      </c>
      <c r="K98" s="108" t="str">
        <f>CONCATENATE(SEZNAM!X89,"")</f>
        <v>1</v>
      </c>
      <c r="L98" s="107" t="str">
        <f>SEZNAM!Q89&amp;IF(SEZNAM!Q89&lt;&gt;""," - ","")&amp;SEZNAM!R89</f>
        <v>A</v>
      </c>
      <c r="M98" s="109" t="str">
        <f>CONCATENATE(SEZNAM!S89,"")</f>
        <v>11.6.2010</v>
      </c>
      <c r="N98" s="175" t="str">
        <f>SEZNAM!V89&amp;CHAR(10)&amp;SEZNAM!Z89</f>
        <v>Slavková
11.6.2010</v>
      </c>
      <c r="O98" s="176"/>
      <c r="P98" s="28"/>
    </row>
    <row r="99" spans="2:16" ht="20.25" customHeight="1" thickBot="1">
      <c r="B99" s="28"/>
      <c r="C99" s="106">
        <f>SEZNAM!B90</f>
        <v>84</v>
      </c>
      <c r="D99" s="174" t="str">
        <f>SEZNAM!C90</f>
        <v>Staňková</v>
      </c>
      <c r="E99" s="174"/>
      <c r="F99" s="174"/>
      <c r="G99" s="174" t="str">
        <f>SEZNAM!D90</f>
        <v>Lucie</v>
      </c>
      <c r="H99" s="174"/>
      <c r="I99" s="107">
        <f>SEZNAM!F90</f>
        <v>101359</v>
      </c>
      <c r="J99" s="107">
        <f>SEZNAM!M90</f>
        <v>0</v>
      </c>
      <c r="K99" s="108" t="str">
        <f>CONCATENATE(SEZNAM!X90,"")</f>
        <v>1</v>
      </c>
      <c r="L99" s="107" t="str">
        <f>SEZNAM!Q90&amp;IF(SEZNAM!Q90&lt;&gt;""," - ","")&amp;SEZNAM!R90</f>
        <v>B</v>
      </c>
      <c r="M99" s="109" t="str">
        <f>CONCATENATE(SEZNAM!S90,"")</f>
        <v>4.6.2010</v>
      </c>
      <c r="N99" s="175" t="str">
        <f>SEZNAM!V90&amp;CHAR(10)&amp;SEZNAM!Z90</f>
        <v>Slavková
4.6.2010</v>
      </c>
      <c r="O99" s="176"/>
      <c r="P99" s="28"/>
    </row>
    <row r="100" spans="2:16" ht="20.25" customHeight="1" thickBot="1">
      <c r="B100" s="28"/>
      <c r="C100" s="106">
        <f>SEZNAM!B91</f>
        <v>85</v>
      </c>
      <c r="D100" s="174" t="str">
        <f>SEZNAM!C91</f>
        <v>Stará</v>
      </c>
      <c r="E100" s="174"/>
      <c r="F100" s="174"/>
      <c r="G100" s="174" t="str">
        <f>SEZNAM!D91</f>
        <v>Andrea</v>
      </c>
      <c r="H100" s="174"/>
      <c r="I100" s="107">
        <f>SEZNAM!F91</f>
        <v>101276</v>
      </c>
      <c r="J100" s="107">
        <f>SEZNAM!M91</f>
        <v>0</v>
      </c>
      <c r="K100" s="108" t="str">
        <f>CONCATENATE(SEZNAM!X91,"")</f>
        <v>1</v>
      </c>
      <c r="L100" s="107" t="str">
        <f>SEZNAM!Q91&amp;IF(SEZNAM!Q91&lt;&gt;""," - ","")&amp;SEZNAM!R91</f>
        <v>A</v>
      </c>
      <c r="M100" s="109" t="str">
        <f>CONCATENATE(SEZNAM!S91,"")</f>
        <v>4.6.2010</v>
      </c>
      <c r="N100" s="175" t="str">
        <f>SEZNAM!V91&amp;CHAR(10)&amp;SEZNAM!Z91</f>
        <v>Slavková
4.6.2010</v>
      </c>
      <c r="O100" s="176"/>
      <c r="P100" s="28"/>
    </row>
    <row r="101" spans="2:16" ht="20.25" customHeight="1" thickBot="1">
      <c r="B101" s="28"/>
      <c r="C101" s="106">
        <f>SEZNAM!B92</f>
        <v>86</v>
      </c>
      <c r="D101" s="174" t="str">
        <f>SEZNAM!C92</f>
        <v>Steinbauerová</v>
      </c>
      <c r="E101" s="174"/>
      <c r="F101" s="174"/>
      <c r="G101" s="174" t="str">
        <f>SEZNAM!D92</f>
        <v>Miroslava</v>
      </c>
      <c r="H101" s="174"/>
      <c r="I101" s="107">
        <f>SEZNAM!F92</f>
        <v>101300</v>
      </c>
      <c r="J101" s="107">
        <f>SEZNAM!M92</f>
        <v>0</v>
      </c>
      <c r="K101" s="108" t="str">
        <f>CONCATENATE(SEZNAM!X92,"")</f>
        <v>1</v>
      </c>
      <c r="L101" s="107" t="str">
        <f>SEZNAM!Q92&amp;IF(SEZNAM!Q92&lt;&gt;""," - ","")&amp;SEZNAM!R92</f>
        <v>A</v>
      </c>
      <c r="M101" s="109" t="str">
        <f>CONCATENATE(SEZNAM!S92,"")</f>
        <v>5.6.2010</v>
      </c>
      <c r="N101" s="175" t="str">
        <f>SEZNAM!V92&amp;CHAR(10)&amp;SEZNAM!Z92</f>
        <v>Slavková
5.6.2010</v>
      </c>
      <c r="O101" s="176"/>
      <c r="P101" s="28"/>
    </row>
    <row r="102" spans="2:16" ht="20.25" customHeight="1" thickBot="1">
      <c r="B102" s="28"/>
      <c r="C102" s="106">
        <f>SEZNAM!B93</f>
        <v>87</v>
      </c>
      <c r="D102" s="174" t="str">
        <f>SEZNAM!C93</f>
        <v>Strnadová</v>
      </c>
      <c r="E102" s="174"/>
      <c r="F102" s="174"/>
      <c r="G102" s="174" t="str">
        <f>SEZNAM!D93</f>
        <v>Samanta</v>
      </c>
      <c r="H102" s="174"/>
      <c r="I102" s="107">
        <f>SEZNAM!F93</f>
        <v>101251</v>
      </c>
      <c r="J102" s="107">
        <f>SEZNAM!M93</f>
        <v>0</v>
      </c>
      <c r="K102" s="108" t="str">
        <f>CONCATENATE(SEZNAM!X93,"")</f>
        <v>1</v>
      </c>
      <c r="L102" s="107" t="str">
        <f>SEZNAM!Q93&amp;IF(SEZNAM!Q93&lt;&gt;""," - ","")&amp;SEZNAM!R93</f>
        <v>A</v>
      </c>
      <c r="M102" s="109" t="str">
        <f>CONCATENATE(SEZNAM!S93,"")</f>
        <v>11.6.2010</v>
      </c>
      <c r="N102" s="175" t="str">
        <f>SEZNAM!V93&amp;CHAR(10)&amp;SEZNAM!Z93</f>
        <v>Slavková
11.6.2010</v>
      </c>
      <c r="O102" s="176"/>
      <c r="P102" s="28"/>
    </row>
    <row r="103" spans="2:16" ht="20.25" customHeight="1" thickBot="1">
      <c r="B103" s="28"/>
      <c r="C103" s="106">
        <f>SEZNAM!B94</f>
        <v>88</v>
      </c>
      <c r="D103" s="174" t="str">
        <f>SEZNAM!C94</f>
        <v>Suchánek</v>
      </c>
      <c r="E103" s="174"/>
      <c r="F103" s="174"/>
      <c r="G103" s="174" t="str">
        <f>SEZNAM!D94</f>
        <v>Karel</v>
      </c>
      <c r="H103" s="174"/>
      <c r="I103" s="107">
        <f>SEZNAM!F94</f>
        <v>101340</v>
      </c>
      <c r="J103" s="107">
        <f>SEZNAM!M94</f>
        <v>0</v>
      </c>
      <c r="K103" s="108" t="str">
        <f>CONCATENATE(SEZNAM!X94,"")</f>
        <v>1</v>
      </c>
      <c r="L103" s="107" t="str">
        <f>SEZNAM!Q94&amp;IF(SEZNAM!Q94&lt;&gt;""," - ","")&amp;SEZNAM!R94</f>
        <v>B</v>
      </c>
      <c r="M103" s="109" t="str">
        <f>CONCATENATE(SEZNAM!S94,"")</f>
        <v>12.6.2010</v>
      </c>
      <c r="N103" s="175" t="str">
        <f>SEZNAM!V94&amp;CHAR(10)&amp;SEZNAM!Z94</f>
        <v>Slavková
14.6.2010</v>
      </c>
      <c r="O103" s="176"/>
      <c r="P103" s="28"/>
    </row>
    <row r="104" spans="2:16" ht="20.25" customHeight="1" thickBot="1">
      <c r="B104" s="28"/>
      <c r="C104" s="106">
        <f>SEZNAM!B95</f>
        <v>89</v>
      </c>
      <c r="D104" s="174" t="str">
        <f>SEZNAM!C95</f>
        <v>Svobodová</v>
      </c>
      <c r="E104" s="174"/>
      <c r="F104" s="174"/>
      <c r="G104" s="174" t="str">
        <f>SEZNAM!D95</f>
        <v>Michaela</v>
      </c>
      <c r="H104" s="174"/>
      <c r="I104" s="107">
        <f>SEZNAM!F95</f>
        <v>101474</v>
      </c>
      <c r="J104" s="107">
        <f>SEZNAM!M95</f>
        <v>0</v>
      </c>
      <c r="K104" s="108" t="str">
        <f>CONCATENATE(SEZNAM!X95,"")</f>
        <v>1</v>
      </c>
      <c r="L104" s="107" t="str">
        <f>SEZNAM!Q95&amp;IF(SEZNAM!Q95&lt;&gt;""," - ","")&amp;SEZNAM!R95</f>
        <v>B</v>
      </c>
      <c r="M104" s="109" t="str">
        <f>CONCATENATE(SEZNAM!S95,"")</f>
        <v>12.6.2010</v>
      </c>
      <c r="N104" s="175" t="str">
        <f>SEZNAM!V95&amp;CHAR(10)&amp;SEZNAM!Z95</f>
        <v>Slavková
14.6.2010</v>
      </c>
      <c r="O104" s="176"/>
      <c r="P104" s="28"/>
    </row>
    <row r="105" spans="2:16" ht="20.25" customHeight="1" thickBot="1">
      <c r="B105" s="28"/>
      <c r="C105" s="106">
        <f>SEZNAM!B96</f>
        <v>90</v>
      </c>
      <c r="D105" s="174" t="str">
        <f>SEZNAM!C96</f>
        <v>Svobodová</v>
      </c>
      <c r="E105" s="174"/>
      <c r="F105" s="174"/>
      <c r="G105" s="174" t="str">
        <f>SEZNAM!D96</f>
        <v>Kateřina</v>
      </c>
      <c r="H105" s="174"/>
      <c r="I105" s="107">
        <f>SEZNAM!F96</f>
        <v>101205</v>
      </c>
      <c r="J105" s="107">
        <f>SEZNAM!M96</f>
        <v>0</v>
      </c>
      <c r="K105" s="108" t="str">
        <f>CONCATENATE(SEZNAM!X96,"")</f>
        <v>1</v>
      </c>
      <c r="L105" s="107" t="str">
        <f>SEZNAM!Q96&amp;IF(SEZNAM!Q96&lt;&gt;""," - ","")&amp;SEZNAM!R96</f>
        <v>A</v>
      </c>
      <c r="M105" s="109" t="str">
        <f>CONCATENATE(SEZNAM!S96,"")</f>
        <v>5.6.2010</v>
      </c>
      <c r="N105" s="175" t="str">
        <f>SEZNAM!V96&amp;CHAR(10)&amp;SEZNAM!Z96</f>
        <v>Slavková
7.6.2010</v>
      </c>
      <c r="O105" s="176"/>
      <c r="P105" s="28"/>
    </row>
    <row r="106" spans="2:16" ht="20.25" customHeight="1" thickBot="1">
      <c r="B106" s="28"/>
      <c r="C106" s="106">
        <f>SEZNAM!B97</f>
        <v>91</v>
      </c>
      <c r="D106" s="174" t="str">
        <f>SEZNAM!C97</f>
        <v>Syrovátková</v>
      </c>
      <c r="E106" s="174"/>
      <c r="F106" s="174"/>
      <c r="G106" s="174" t="str">
        <f>SEZNAM!D97</f>
        <v>Monika</v>
      </c>
      <c r="H106" s="174"/>
      <c r="I106" s="107">
        <f>SEZNAM!F97</f>
        <v>101265</v>
      </c>
      <c r="J106" s="107">
        <f>SEZNAM!M97</f>
        <v>0</v>
      </c>
      <c r="K106" s="108" t="str">
        <f>CONCATENATE(SEZNAM!X97,"")</f>
        <v>1</v>
      </c>
      <c r="L106" s="107" t="str">
        <f>SEZNAM!Q97&amp;IF(SEZNAM!Q97&lt;&gt;""," - ","")&amp;SEZNAM!R97</f>
        <v>B</v>
      </c>
      <c r="M106" s="109" t="str">
        <f>CONCATENATE(SEZNAM!S97,"")</f>
        <v>12.6.2010</v>
      </c>
      <c r="N106" s="175" t="str">
        <f>SEZNAM!V97&amp;CHAR(10)&amp;SEZNAM!Z97</f>
        <v>Slavková
14.6.2010</v>
      </c>
      <c r="O106" s="176"/>
      <c r="P106" s="28"/>
    </row>
    <row r="107" spans="2:16" ht="20.25" customHeight="1" thickBot="1">
      <c r="B107" s="28"/>
      <c r="C107" s="106">
        <f>SEZNAM!B98</f>
        <v>92</v>
      </c>
      <c r="D107" s="174" t="str">
        <f>SEZNAM!C98</f>
        <v>Šišková</v>
      </c>
      <c r="E107" s="174"/>
      <c r="F107" s="174"/>
      <c r="G107" s="174" t="str">
        <f>SEZNAM!D98</f>
        <v>Magda</v>
      </c>
      <c r="H107" s="174"/>
      <c r="I107" s="107">
        <f>SEZNAM!F98</f>
        <v>100723</v>
      </c>
      <c r="J107" s="107">
        <f>SEZNAM!M98</f>
        <v>0</v>
      </c>
      <c r="K107" s="108" t="str">
        <f>CONCATENATE(SEZNAM!X98,"")</f>
        <v>0</v>
      </c>
      <c r="L107" s="107">
        <f>SEZNAM!Q98&amp;IF(SEZNAM!Q98&lt;&gt;""," - ","")&amp;SEZNAM!R98</f>
      </c>
      <c r="M107" s="109">
        <f>CONCATENATE(SEZNAM!S98,"")</f>
      </c>
      <c r="N107" s="175" t="str">
        <f>SEZNAM!V98&amp;CHAR(10)&amp;SEZNAM!Z98</f>
        <v>
</v>
      </c>
      <c r="O107" s="176"/>
      <c r="P107" s="28"/>
    </row>
    <row r="108" spans="2:16" ht="20.25" customHeight="1" thickBot="1">
      <c r="B108" s="28"/>
      <c r="C108" s="106">
        <f>SEZNAM!B99</f>
        <v>93</v>
      </c>
      <c r="D108" s="174" t="str">
        <f>SEZNAM!C99</f>
        <v>Šišková</v>
      </c>
      <c r="E108" s="174"/>
      <c r="F108" s="174"/>
      <c r="G108" s="174" t="str">
        <f>SEZNAM!D99</f>
        <v>Kateřina</v>
      </c>
      <c r="H108" s="174"/>
      <c r="I108" s="107">
        <f>SEZNAM!F99</f>
        <v>101253</v>
      </c>
      <c r="J108" s="107">
        <f>SEZNAM!M99</f>
        <v>0</v>
      </c>
      <c r="K108" s="108" t="str">
        <f>CONCATENATE(SEZNAM!X99,"")</f>
        <v>1</v>
      </c>
      <c r="L108" s="107" t="str">
        <f>SEZNAM!Q99&amp;IF(SEZNAM!Q99&lt;&gt;""," - ","")&amp;SEZNAM!R99</f>
        <v>D</v>
      </c>
      <c r="M108" s="109" t="str">
        <f>CONCATENATE(SEZNAM!S99,"")</f>
        <v>4.6.2010</v>
      </c>
      <c r="N108" s="175" t="str">
        <f>SEZNAM!V99&amp;CHAR(10)&amp;SEZNAM!Z99</f>
        <v>Slavková
5.6.2010</v>
      </c>
      <c r="O108" s="176"/>
      <c r="P108" s="28"/>
    </row>
    <row r="109" spans="2:16" ht="20.25" customHeight="1" thickBot="1">
      <c r="B109" s="28"/>
      <c r="C109" s="106">
        <f>SEZNAM!B100</f>
        <v>94</v>
      </c>
      <c r="D109" s="174" t="str">
        <f>SEZNAM!C100</f>
        <v>Škrabánková</v>
      </c>
      <c r="E109" s="174"/>
      <c r="F109" s="174"/>
      <c r="G109" s="174" t="str">
        <f>SEZNAM!D100</f>
        <v>Eva</v>
      </c>
      <c r="H109" s="174"/>
      <c r="I109" s="107">
        <f>SEZNAM!F100</f>
        <v>101593</v>
      </c>
      <c r="J109" s="107">
        <f>SEZNAM!M100</f>
        <v>0</v>
      </c>
      <c r="K109" s="108" t="str">
        <f>CONCATENATE(SEZNAM!X100,"")</f>
        <v>1</v>
      </c>
      <c r="L109" s="107" t="str">
        <f>SEZNAM!Q100&amp;IF(SEZNAM!Q100&lt;&gt;""," - ","")&amp;SEZNAM!R100</f>
        <v>A</v>
      </c>
      <c r="M109" s="109" t="str">
        <f>CONCATENATE(SEZNAM!S100,"")</f>
        <v>4.6.2010</v>
      </c>
      <c r="N109" s="175" t="str">
        <f>SEZNAM!V100&amp;CHAR(10)&amp;SEZNAM!Z100</f>
        <v>Slavková
4.6.2010</v>
      </c>
      <c r="O109" s="176"/>
      <c r="P109" s="28"/>
    </row>
    <row r="110" spans="2:16" ht="20.25" customHeight="1" thickBot="1">
      <c r="B110" s="28"/>
      <c r="C110" s="106">
        <f>SEZNAM!B101</f>
        <v>95</v>
      </c>
      <c r="D110" s="174" t="str">
        <f>SEZNAM!C101</f>
        <v>Šmol</v>
      </c>
      <c r="E110" s="174"/>
      <c r="F110" s="174"/>
      <c r="G110" s="174" t="str">
        <f>SEZNAM!D101</f>
        <v>Vladimír</v>
      </c>
      <c r="H110" s="174"/>
      <c r="I110" s="107">
        <f>SEZNAM!F101</f>
        <v>101470</v>
      </c>
      <c r="J110" s="107">
        <f>SEZNAM!M101</f>
        <v>0</v>
      </c>
      <c r="K110" s="108" t="str">
        <f>CONCATENATE(SEZNAM!X101,"")</f>
        <v>1</v>
      </c>
      <c r="L110" s="107" t="str">
        <f>SEZNAM!Q101&amp;IF(SEZNAM!Q101&lt;&gt;""," - ","")&amp;SEZNAM!R101</f>
        <v>B</v>
      </c>
      <c r="M110" s="109" t="str">
        <f>CONCATENATE(SEZNAM!S101,"")</f>
        <v>12.6.2010</v>
      </c>
      <c r="N110" s="175" t="str">
        <f>SEZNAM!V101&amp;CHAR(10)&amp;SEZNAM!Z101</f>
        <v>Slavková
14.6.2010</v>
      </c>
      <c r="O110" s="176"/>
      <c r="P110" s="28"/>
    </row>
    <row r="111" spans="2:16" ht="20.25" customHeight="1" thickBot="1">
      <c r="B111" s="28"/>
      <c r="C111" s="106">
        <f>SEZNAM!B102</f>
        <v>96</v>
      </c>
      <c r="D111" s="174" t="str">
        <f>SEZNAM!C102</f>
        <v>Šťástka</v>
      </c>
      <c r="E111" s="174"/>
      <c r="F111" s="174"/>
      <c r="G111" s="174" t="str">
        <f>SEZNAM!D102</f>
        <v>Jakub</v>
      </c>
      <c r="H111" s="174"/>
      <c r="I111" s="107">
        <f>SEZNAM!F102</f>
        <v>101153</v>
      </c>
      <c r="J111" s="107">
        <f>SEZNAM!M102</f>
        <v>0</v>
      </c>
      <c r="K111" s="108" t="str">
        <f>CONCATENATE(SEZNAM!X102,"")</f>
        <v>1</v>
      </c>
      <c r="L111" s="107" t="str">
        <f>SEZNAM!Q102&amp;IF(SEZNAM!Q102&lt;&gt;""," - ","")&amp;SEZNAM!R102</f>
        <v>B</v>
      </c>
      <c r="M111" s="109" t="str">
        <f>CONCATENATE(SEZNAM!S102,"")</f>
        <v>4.6.2010</v>
      </c>
      <c r="N111" s="175" t="str">
        <f>SEZNAM!V102&amp;CHAR(10)&amp;SEZNAM!Z102</f>
        <v>Slavková
4.6.2010</v>
      </c>
      <c r="O111" s="176"/>
      <c r="P111" s="28"/>
    </row>
    <row r="112" spans="2:16" ht="20.25" customHeight="1" thickBot="1">
      <c r="B112" s="28"/>
      <c r="C112" s="106">
        <f>SEZNAM!B103</f>
        <v>97</v>
      </c>
      <c r="D112" s="174" t="str">
        <f>SEZNAM!C103</f>
        <v>Šulista</v>
      </c>
      <c r="E112" s="174"/>
      <c r="F112" s="174"/>
      <c r="G112" s="174" t="str">
        <f>SEZNAM!D103</f>
        <v>Pavel</v>
      </c>
      <c r="H112" s="174"/>
      <c r="I112" s="107">
        <f>SEZNAM!F103</f>
        <v>101469</v>
      </c>
      <c r="J112" s="107">
        <f>SEZNAM!M103</f>
        <v>0</v>
      </c>
      <c r="K112" s="108" t="str">
        <f>CONCATENATE(SEZNAM!X103,"")</f>
        <v>1</v>
      </c>
      <c r="L112" s="107" t="str">
        <f>SEZNAM!Q103&amp;IF(SEZNAM!Q103&lt;&gt;""," - ","")&amp;SEZNAM!R103</f>
        <v>C</v>
      </c>
      <c r="M112" s="109" t="str">
        <f>CONCATENATE(SEZNAM!S103,"")</f>
        <v>12.6.2010</v>
      </c>
      <c r="N112" s="175" t="str">
        <f>SEZNAM!V103&amp;CHAR(10)&amp;SEZNAM!Z103</f>
        <v>Slavková
14.6.2010</v>
      </c>
      <c r="O112" s="176"/>
      <c r="P112" s="28"/>
    </row>
    <row r="113" spans="2:16" ht="20.25" customHeight="1" thickBot="1">
      <c r="B113" s="28"/>
      <c r="C113" s="106">
        <f>SEZNAM!B104</f>
        <v>98</v>
      </c>
      <c r="D113" s="174" t="str">
        <f>SEZNAM!C104</f>
        <v>Švábová</v>
      </c>
      <c r="E113" s="174"/>
      <c r="F113" s="174"/>
      <c r="G113" s="174" t="str">
        <f>SEZNAM!D104</f>
        <v>Jana</v>
      </c>
      <c r="H113" s="174"/>
      <c r="I113" s="107">
        <f>SEZNAM!F104</f>
        <v>101166</v>
      </c>
      <c r="J113" s="107">
        <f>SEZNAM!M104</f>
        <v>0</v>
      </c>
      <c r="K113" s="108" t="str">
        <f>CONCATENATE(SEZNAM!X104,"")</f>
        <v>1</v>
      </c>
      <c r="L113" s="107" t="str">
        <f>SEZNAM!Q104&amp;IF(SEZNAM!Q104&lt;&gt;""," - ","")&amp;SEZNAM!R104</f>
        <v>A</v>
      </c>
      <c r="M113" s="109" t="str">
        <f>CONCATENATE(SEZNAM!S104,"")</f>
        <v>4.6.2010</v>
      </c>
      <c r="N113" s="175" t="str">
        <f>SEZNAM!V104&amp;CHAR(10)&amp;SEZNAM!Z104</f>
        <v>Slavková
5.6.2010</v>
      </c>
      <c r="O113" s="176"/>
      <c r="P113" s="28"/>
    </row>
    <row r="114" spans="2:16" ht="20.25" customHeight="1" thickBot="1">
      <c r="B114" s="28"/>
      <c r="C114" s="106">
        <f>SEZNAM!B105</f>
        <v>99</v>
      </c>
      <c r="D114" s="174" t="str">
        <f>SEZNAM!C105</f>
        <v>Tejkal</v>
      </c>
      <c r="E114" s="174"/>
      <c r="F114" s="174"/>
      <c r="G114" s="174" t="str">
        <f>SEZNAM!D105</f>
        <v>Hanuš</v>
      </c>
      <c r="H114" s="174"/>
      <c r="I114" s="107">
        <f>SEZNAM!F105</f>
        <v>101273</v>
      </c>
      <c r="J114" s="107">
        <f>SEZNAM!M105</f>
        <v>0</v>
      </c>
      <c r="K114" s="108" t="str">
        <f>CONCATENATE(SEZNAM!X105,"")</f>
        <v>0</v>
      </c>
      <c r="L114" s="107">
        <f>SEZNAM!Q105&amp;IF(SEZNAM!Q105&lt;&gt;""," - ","")&amp;SEZNAM!R105</f>
      </c>
      <c r="M114" s="109">
        <f>CONCATENATE(SEZNAM!S105,"")</f>
      </c>
      <c r="N114" s="175" t="str">
        <f>SEZNAM!V105&amp;CHAR(10)&amp;SEZNAM!Z105</f>
        <v>
</v>
      </c>
      <c r="O114" s="176"/>
      <c r="P114" s="28"/>
    </row>
    <row r="115" spans="2:16" ht="20.25" customHeight="1" thickBot="1">
      <c r="B115" s="28"/>
      <c r="C115" s="106">
        <f>SEZNAM!B106</f>
        <v>100</v>
      </c>
      <c r="D115" s="174" t="str">
        <f>SEZNAM!C106</f>
        <v>Trnka</v>
      </c>
      <c r="E115" s="174"/>
      <c r="F115" s="174"/>
      <c r="G115" s="174" t="str">
        <f>SEZNAM!D106</f>
        <v>Jan</v>
      </c>
      <c r="H115" s="174"/>
      <c r="I115" s="107">
        <f>SEZNAM!F106</f>
        <v>101478</v>
      </c>
      <c r="J115" s="107">
        <f>SEZNAM!M106</f>
        <v>0</v>
      </c>
      <c r="K115" s="108" t="str">
        <f>CONCATENATE(SEZNAM!X106,"")</f>
        <v>1</v>
      </c>
      <c r="L115" s="107" t="str">
        <f>SEZNAM!Q106&amp;IF(SEZNAM!Q106&lt;&gt;""," - ","")&amp;SEZNAM!R106</f>
        <v>B</v>
      </c>
      <c r="M115" s="109" t="str">
        <f>CONCATENATE(SEZNAM!S106,"")</f>
        <v>5.6.2010</v>
      </c>
      <c r="N115" s="175" t="str">
        <f>SEZNAM!V106&amp;CHAR(10)&amp;SEZNAM!Z106</f>
        <v>Slavková
5.6.2010</v>
      </c>
      <c r="O115" s="176"/>
      <c r="P115" s="28"/>
    </row>
    <row r="116" spans="2:16" ht="20.25" customHeight="1" thickBot="1">
      <c r="B116" s="28"/>
      <c r="C116" s="106">
        <f>SEZNAM!B107</f>
        <v>101</v>
      </c>
      <c r="D116" s="174" t="str">
        <f>SEZNAM!C107</f>
        <v>Trojáková</v>
      </c>
      <c r="E116" s="174"/>
      <c r="F116" s="174"/>
      <c r="G116" s="174" t="str">
        <f>SEZNAM!D107</f>
        <v>Marie</v>
      </c>
      <c r="H116" s="174"/>
      <c r="I116" s="107">
        <f>SEZNAM!F107</f>
        <v>101290</v>
      </c>
      <c r="J116" s="107">
        <f>SEZNAM!M107</f>
        <v>0</v>
      </c>
      <c r="K116" s="108" t="str">
        <f>CONCATENATE(SEZNAM!X107,"")</f>
        <v>1</v>
      </c>
      <c r="L116" s="107" t="str">
        <f>SEZNAM!Q107&amp;IF(SEZNAM!Q107&lt;&gt;""," - ","")&amp;SEZNAM!R107</f>
        <v>C</v>
      </c>
      <c r="M116" s="109" t="str">
        <f>CONCATENATE(SEZNAM!S107,"")</f>
        <v>12.6.2010</v>
      </c>
      <c r="N116" s="175" t="str">
        <f>SEZNAM!V107&amp;CHAR(10)&amp;SEZNAM!Z107</f>
        <v>Slavková
14.6.2010</v>
      </c>
      <c r="O116" s="176"/>
      <c r="P116" s="28"/>
    </row>
    <row r="117" spans="2:16" ht="20.25" customHeight="1" thickBot="1">
      <c r="B117" s="28"/>
      <c r="C117" s="106">
        <f>SEZNAM!B108</f>
        <v>102</v>
      </c>
      <c r="D117" s="174" t="str">
        <f>SEZNAM!C108</f>
        <v>Tröster</v>
      </c>
      <c r="E117" s="174"/>
      <c r="F117" s="174"/>
      <c r="G117" s="174" t="str">
        <f>SEZNAM!D108</f>
        <v>Martin</v>
      </c>
      <c r="H117" s="174"/>
      <c r="I117" s="107">
        <f>SEZNAM!F108</f>
        <v>101539</v>
      </c>
      <c r="J117" s="107">
        <f>SEZNAM!M108</f>
        <v>0</v>
      </c>
      <c r="K117" s="108" t="str">
        <f>CONCATENATE(SEZNAM!X108,"")</f>
        <v>1</v>
      </c>
      <c r="L117" s="107" t="str">
        <f>SEZNAM!Q108&amp;IF(SEZNAM!Q108&lt;&gt;""," - ","")&amp;SEZNAM!R108</f>
        <v>A</v>
      </c>
      <c r="M117" s="109" t="str">
        <f>CONCATENATE(SEZNAM!S108,"")</f>
        <v>12.6.2010</v>
      </c>
      <c r="N117" s="175" t="str">
        <f>SEZNAM!V108&amp;CHAR(10)&amp;SEZNAM!Z108</f>
        <v>Slavková
14.6.2010</v>
      </c>
      <c r="O117" s="176"/>
      <c r="P117" s="28"/>
    </row>
    <row r="118" spans="2:16" ht="20.25" customHeight="1" thickBot="1">
      <c r="B118" s="28"/>
      <c r="C118" s="106">
        <f>SEZNAM!B109</f>
        <v>103</v>
      </c>
      <c r="D118" s="174" t="str">
        <f>SEZNAM!C109</f>
        <v>Valentová</v>
      </c>
      <c r="E118" s="174"/>
      <c r="F118" s="174"/>
      <c r="G118" s="174" t="str">
        <f>SEZNAM!D109</f>
        <v>Alena</v>
      </c>
      <c r="H118" s="174"/>
      <c r="I118" s="107">
        <f>SEZNAM!F109</f>
        <v>101506</v>
      </c>
      <c r="J118" s="107">
        <f>SEZNAM!M109</f>
        <v>0</v>
      </c>
      <c r="K118" s="108" t="str">
        <f>CONCATENATE(SEZNAM!X109,"")</f>
        <v>1</v>
      </c>
      <c r="L118" s="107" t="str">
        <f>SEZNAM!Q109&amp;IF(SEZNAM!Q109&lt;&gt;""," - ","")&amp;SEZNAM!R109</f>
        <v>A</v>
      </c>
      <c r="M118" s="109" t="str">
        <f>CONCATENATE(SEZNAM!S109,"")</f>
        <v>5.6.2010</v>
      </c>
      <c r="N118" s="175" t="str">
        <f>SEZNAM!V109&amp;CHAR(10)&amp;SEZNAM!Z109</f>
        <v>Slavková
5.6.2010</v>
      </c>
      <c r="O118" s="176"/>
      <c r="P118" s="28"/>
    </row>
    <row r="119" spans="2:16" ht="20.25" customHeight="1" thickBot="1">
      <c r="B119" s="28"/>
      <c r="C119" s="106">
        <f>SEZNAM!B110</f>
        <v>104</v>
      </c>
      <c r="D119" s="174" t="str">
        <f>SEZNAM!C110</f>
        <v>Vaněček</v>
      </c>
      <c r="E119" s="174"/>
      <c r="F119" s="174"/>
      <c r="G119" s="174" t="str">
        <f>SEZNAM!D110</f>
        <v>Vladimír</v>
      </c>
      <c r="H119" s="174"/>
      <c r="I119" s="107">
        <f>SEZNAM!F110</f>
        <v>101270</v>
      </c>
      <c r="J119" s="107">
        <f>SEZNAM!M110</f>
        <v>0</v>
      </c>
      <c r="K119" s="108" t="str">
        <f>CONCATENATE(SEZNAM!X110,"")</f>
        <v>1</v>
      </c>
      <c r="L119" s="107" t="str">
        <f>SEZNAM!Q110&amp;IF(SEZNAM!Q110&lt;&gt;""," - ","")&amp;SEZNAM!R110</f>
        <v>A</v>
      </c>
      <c r="M119" s="109" t="str">
        <f>CONCATENATE(SEZNAM!S110,"")</f>
        <v>11.6.2010</v>
      </c>
      <c r="N119" s="175" t="str">
        <f>SEZNAM!V110&amp;CHAR(10)&amp;SEZNAM!Z110</f>
        <v>Slavková
11.6.2010</v>
      </c>
      <c r="O119" s="176"/>
      <c r="P119" s="28"/>
    </row>
    <row r="120" spans="2:16" ht="20.25" customHeight="1" thickBot="1">
      <c r="B120" s="28"/>
      <c r="C120" s="106">
        <f>SEZNAM!B111</f>
        <v>105</v>
      </c>
      <c r="D120" s="174" t="str">
        <f>SEZNAM!C111</f>
        <v>Vaněk</v>
      </c>
      <c r="E120" s="174"/>
      <c r="F120" s="174"/>
      <c r="G120" s="174" t="str">
        <f>SEZNAM!D111</f>
        <v>Karel</v>
      </c>
      <c r="H120" s="174"/>
      <c r="I120" s="107">
        <f>SEZNAM!F111</f>
        <v>101190</v>
      </c>
      <c r="J120" s="107">
        <f>SEZNAM!M111</f>
        <v>0</v>
      </c>
      <c r="K120" s="108" t="str">
        <f>CONCATENATE(SEZNAM!X111,"")</f>
        <v>1</v>
      </c>
      <c r="L120" s="107" t="str">
        <f>SEZNAM!Q111&amp;IF(SEZNAM!Q111&lt;&gt;""," - ","")&amp;SEZNAM!R111</f>
        <v>A</v>
      </c>
      <c r="M120" s="109" t="str">
        <f>CONCATENATE(SEZNAM!S111,"")</f>
        <v>5.6.2010</v>
      </c>
      <c r="N120" s="175" t="str">
        <f>SEZNAM!V111&amp;CHAR(10)&amp;SEZNAM!Z111</f>
        <v>Slavková
5.6.2010</v>
      </c>
      <c r="O120" s="176"/>
      <c r="P120" s="28"/>
    </row>
    <row r="121" spans="2:16" ht="20.25" customHeight="1" thickBot="1">
      <c r="B121" s="28"/>
      <c r="C121" s="106">
        <f>SEZNAM!B112</f>
        <v>106</v>
      </c>
      <c r="D121" s="174" t="str">
        <f>SEZNAM!C112</f>
        <v>Vaňková</v>
      </c>
      <c r="E121" s="174"/>
      <c r="F121" s="174"/>
      <c r="G121" s="174" t="str">
        <f>SEZNAM!D112</f>
        <v>Jitka</v>
      </c>
      <c r="H121" s="174"/>
      <c r="I121" s="107">
        <f>SEZNAM!F112</f>
        <v>101210</v>
      </c>
      <c r="J121" s="107">
        <f>SEZNAM!M112</f>
        <v>0</v>
      </c>
      <c r="K121" s="108" t="str">
        <f>CONCATENATE(SEZNAM!X112,"")</f>
        <v>1</v>
      </c>
      <c r="L121" s="107" t="str">
        <f>SEZNAM!Q112&amp;IF(SEZNAM!Q112&lt;&gt;""," - ","")&amp;SEZNAM!R112</f>
        <v>A</v>
      </c>
      <c r="M121" s="109" t="str">
        <f>CONCATENATE(SEZNAM!S112,"")</f>
        <v>5.6.2010</v>
      </c>
      <c r="N121" s="175" t="str">
        <f>SEZNAM!V112&amp;CHAR(10)&amp;SEZNAM!Z112</f>
        <v>Slavková
5.6.2010</v>
      </c>
      <c r="O121" s="176"/>
      <c r="P121" s="28"/>
    </row>
    <row r="122" spans="2:16" ht="20.25" customHeight="1" thickBot="1">
      <c r="B122" s="28"/>
      <c r="C122" s="106">
        <f>SEZNAM!B113</f>
        <v>107</v>
      </c>
      <c r="D122" s="174" t="str">
        <f>SEZNAM!C113</f>
        <v>Vávrová</v>
      </c>
      <c r="E122" s="174"/>
      <c r="F122" s="174"/>
      <c r="G122" s="174" t="str">
        <f>SEZNAM!D113</f>
        <v>Adéla</v>
      </c>
      <c r="H122" s="174"/>
      <c r="I122" s="107">
        <f>SEZNAM!F113</f>
        <v>100650</v>
      </c>
      <c r="J122" s="107">
        <f>SEZNAM!M113</f>
        <v>0</v>
      </c>
      <c r="K122" s="108" t="str">
        <f>CONCATENATE(SEZNAM!X113,"")</f>
        <v>1</v>
      </c>
      <c r="L122" s="107" t="str">
        <f>SEZNAM!Q113&amp;IF(SEZNAM!Q113&lt;&gt;""," - ","")&amp;SEZNAM!R113</f>
        <v>C</v>
      </c>
      <c r="M122" s="109" t="str">
        <f>CONCATENATE(SEZNAM!S113,"")</f>
        <v>16.2.2010</v>
      </c>
      <c r="N122" s="175" t="str">
        <f>SEZNAM!V113&amp;CHAR(10)&amp;SEZNAM!Z113</f>
        <v>Slavková
16.2.2010</v>
      </c>
      <c r="O122" s="176"/>
      <c r="P122" s="28"/>
    </row>
    <row r="123" spans="2:16" ht="20.25" customHeight="1" thickBot="1">
      <c r="B123" s="28"/>
      <c r="C123" s="106">
        <f>SEZNAM!B114</f>
        <v>108</v>
      </c>
      <c r="D123" s="174" t="str">
        <f>SEZNAM!C114</f>
        <v>Vicány</v>
      </c>
      <c r="E123" s="174"/>
      <c r="F123" s="174"/>
      <c r="G123" s="174" t="str">
        <f>SEZNAM!D114</f>
        <v>Pavel</v>
      </c>
      <c r="H123" s="174"/>
      <c r="I123" s="107">
        <f>SEZNAM!F114</f>
        <v>101167</v>
      </c>
      <c r="J123" s="107">
        <f>SEZNAM!M114</f>
        <v>0</v>
      </c>
      <c r="K123" s="108" t="str">
        <f>CONCATENATE(SEZNAM!X114,"")</f>
        <v>1</v>
      </c>
      <c r="L123" s="107" t="str">
        <f>SEZNAM!Q114&amp;IF(SEZNAM!Q114&lt;&gt;""," - ","")&amp;SEZNAM!R114</f>
        <v>C</v>
      </c>
      <c r="M123" s="109" t="str">
        <f>CONCATENATE(SEZNAM!S114,"")</f>
        <v>12.6.2010</v>
      </c>
      <c r="N123" s="175" t="str">
        <f>SEZNAM!V114&amp;CHAR(10)&amp;SEZNAM!Z114</f>
        <v>Slavková
14.6.2010</v>
      </c>
      <c r="O123" s="176"/>
      <c r="P123" s="28"/>
    </row>
    <row r="124" spans="2:16" ht="20.25" customHeight="1" thickBot="1">
      <c r="B124" s="28"/>
      <c r="C124" s="106">
        <f>SEZNAM!B115</f>
        <v>109</v>
      </c>
      <c r="D124" s="174" t="str">
        <f>SEZNAM!C115</f>
        <v>Vítovec</v>
      </c>
      <c r="E124" s="174"/>
      <c r="F124" s="174"/>
      <c r="G124" s="174" t="str">
        <f>SEZNAM!D115</f>
        <v>Zbyněk</v>
      </c>
      <c r="H124" s="174"/>
      <c r="I124" s="107">
        <f>SEZNAM!F115</f>
        <v>101481</v>
      </c>
      <c r="J124" s="107">
        <f>SEZNAM!M115</f>
        <v>0</v>
      </c>
      <c r="K124" s="108" t="str">
        <f>CONCATENATE(SEZNAM!X115,"")</f>
        <v>1</v>
      </c>
      <c r="L124" s="107" t="str">
        <f>SEZNAM!Q115&amp;IF(SEZNAM!Q115&lt;&gt;""," - ","")&amp;SEZNAM!R115</f>
        <v>A</v>
      </c>
      <c r="M124" s="109" t="str">
        <f>CONCATENATE(SEZNAM!S115,"")</f>
        <v>11.6.2010</v>
      </c>
      <c r="N124" s="175" t="str">
        <f>SEZNAM!V115&amp;CHAR(10)&amp;SEZNAM!Z115</f>
        <v>Slavková
11.6.2010</v>
      </c>
      <c r="O124" s="176"/>
      <c r="P124" s="28"/>
    </row>
    <row r="125" spans="2:16" ht="20.25" customHeight="1" thickBot="1">
      <c r="B125" s="28"/>
      <c r="C125" s="106">
        <f>SEZNAM!B116</f>
        <v>110</v>
      </c>
      <c r="D125" s="174" t="str">
        <f>SEZNAM!C116</f>
        <v>Vrkočová</v>
      </c>
      <c r="E125" s="174"/>
      <c r="F125" s="174"/>
      <c r="G125" s="174" t="str">
        <f>SEZNAM!D116</f>
        <v>Štěpánka</v>
      </c>
      <c r="H125" s="174"/>
      <c r="I125" s="107">
        <f>SEZNAM!F116</f>
        <v>101302</v>
      </c>
      <c r="J125" s="107">
        <f>SEZNAM!M116</f>
        <v>0</v>
      </c>
      <c r="K125" s="108" t="str">
        <f>CONCATENATE(SEZNAM!X116,"")</f>
        <v>1</v>
      </c>
      <c r="L125" s="107" t="str">
        <f>SEZNAM!Q116&amp;IF(SEZNAM!Q116&lt;&gt;""," - ","")&amp;SEZNAM!R116</f>
        <v>B</v>
      </c>
      <c r="M125" s="109" t="str">
        <f>CONCATENATE(SEZNAM!S116,"")</f>
        <v>12.6.2010</v>
      </c>
      <c r="N125" s="175" t="str">
        <f>SEZNAM!V116&amp;CHAR(10)&amp;SEZNAM!Z116</f>
        <v>Slavková
14.6.2010</v>
      </c>
      <c r="O125" s="176"/>
      <c r="P125" s="28"/>
    </row>
    <row r="126" spans="2:16" ht="20.25" customHeight="1" thickBot="1">
      <c r="B126" s="28"/>
      <c r="C126" s="106">
        <f>SEZNAM!B117</f>
        <v>111</v>
      </c>
      <c r="D126" s="174" t="str">
        <f>SEZNAM!C117</f>
        <v>Vrzal</v>
      </c>
      <c r="E126" s="174"/>
      <c r="F126" s="174"/>
      <c r="G126" s="174" t="str">
        <f>SEZNAM!D117</f>
        <v>Václav</v>
      </c>
      <c r="H126" s="174"/>
      <c r="I126" s="107">
        <f>SEZNAM!F117</f>
        <v>101456</v>
      </c>
      <c r="J126" s="107">
        <f>SEZNAM!M117</f>
        <v>0</v>
      </c>
      <c r="K126" s="108" t="str">
        <f>CONCATENATE(SEZNAM!X117,"")</f>
        <v>1</v>
      </c>
      <c r="L126" s="107" t="str">
        <f>SEZNAM!Q117&amp;IF(SEZNAM!Q117&lt;&gt;""," - ","")&amp;SEZNAM!R117</f>
        <v>A</v>
      </c>
      <c r="M126" s="109" t="str">
        <f>CONCATENATE(SEZNAM!S117,"")</f>
        <v>4.6.2010</v>
      </c>
      <c r="N126" s="175" t="str">
        <f>SEZNAM!V117&amp;CHAR(10)&amp;SEZNAM!Z117</f>
        <v>Slavková
4.6.2010</v>
      </c>
      <c r="O126" s="176"/>
      <c r="P126" s="28"/>
    </row>
    <row r="127" spans="2:16" ht="20.25" customHeight="1" thickBot="1">
      <c r="B127" s="28"/>
      <c r="C127" s="106">
        <f>SEZNAM!B118</f>
        <v>112</v>
      </c>
      <c r="D127" s="174" t="str">
        <f>SEZNAM!C118</f>
        <v>Wenzl</v>
      </c>
      <c r="E127" s="174"/>
      <c r="F127" s="174"/>
      <c r="G127" s="174" t="str">
        <f>SEZNAM!D118</f>
        <v>Jan</v>
      </c>
      <c r="H127" s="174"/>
      <c r="I127" s="107">
        <f>SEZNAM!F118</f>
        <v>101352</v>
      </c>
      <c r="J127" s="107">
        <f>SEZNAM!M118</f>
        <v>0</v>
      </c>
      <c r="K127" s="108" t="str">
        <f>CONCATENATE(SEZNAM!X118,"")</f>
        <v>1</v>
      </c>
      <c r="L127" s="107" t="str">
        <f>SEZNAM!Q118&amp;IF(SEZNAM!Q118&lt;&gt;""," - ","")&amp;SEZNAM!R118</f>
        <v>C</v>
      </c>
      <c r="M127" s="109" t="str">
        <f>CONCATENATE(SEZNAM!S118,"")</f>
        <v>12.6.2010</v>
      </c>
      <c r="N127" s="175" t="str">
        <f>SEZNAM!V118&amp;CHAR(10)&amp;SEZNAM!Z118</f>
        <v>Slavková
14.6.2010</v>
      </c>
      <c r="O127" s="176"/>
      <c r="P127" s="28"/>
    </row>
    <row r="128" spans="2:16" ht="20.25" customHeight="1" thickBot="1">
      <c r="B128" s="28"/>
      <c r="C128" s="106">
        <f>SEZNAM!B119</f>
        <v>113</v>
      </c>
      <c r="D128" s="174" t="str">
        <f>SEZNAM!C119</f>
        <v>Wicherová</v>
      </c>
      <c r="E128" s="174"/>
      <c r="F128" s="174"/>
      <c r="G128" s="174" t="str">
        <f>SEZNAM!D119</f>
        <v>Dominika</v>
      </c>
      <c r="H128" s="174"/>
      <c r="I128" s="107">
        <f>SEZNAM!F119</f>
        <v>101179</v>
      </c>
      <c r="J128" s="107">
        <f>SEZNAM!M119</f>
        <v>0</v>
      </c>
      <c r="K128" s="108" t="str">
        <f>CONCATENATE(SEZNAM!X119,"")</f>
        <v>1</v>
      </c>
      <c r="L128" s="107" t="str">
        <f>SEZNAM!Q119&amp;IF(SEZNAM!Q119&lt;&gt;""," - ","")&amp;SEZNAM!R119</f>
        <v>E</v>
      </c>
      <c r="M128" s="109" t="str">
        <f>CONCATENATE(SEZNAM!S119,"")</f>
        <v>12.6.2010</v>
      </c>
      <c r="N128" s="175" t="str">
        <f>SEZNAM!V119&amp;CHAR(10)&amp;SEZNAM!Z119</f>
        <v>Slavková
14.6.2010</v>
      </c>
      <c r="O128" s="176"/>
      <c r="P128" s="28"/>
    </row>
    <row r="129" spans="2:16" ht="20.25" customHeight="1" thickBot="1">
      <c r="B129" s="28"/>
      <c r="C129" s="106">
        <f>SEZNAM!B120</f>
        <v>114</v>
      </c>
      <c r="D129" s="174" t="str">
        <f>SEZNAM!C120</f>
        <v>Zapoměl</v>
      </c>
      <c r="E129" s="174"/>
      <c r="F129" s="174"/>
      <c r="G129" s="174" t="str">
        <f>SEZNAM!D120</f>
        <v>Michal</v>
      </c>
      <c r="H129" s="174"/>
      <c r="I129" s="107">
        <f>SEZNAM!F120</f>
        <v>101355</v>
      </c>
      <c r="J129" s="107">
        <f>SEZNAM!M120</f>
        <v>0</v>
      </c>
      <c r="K129" s="108" t="str">
        <f>CONCATENATE(SEZNAM!X120,"")</f>
        <v>2</v>
      </c>
      <c r="L129" s="107" t="str">
        <f>SEZNAM!Q120&amp;IF(SEZNAM!Q120&lt;&gt;""," - ","")&amp;SEZNAM!R120</f>
        <v>C</v>
      </c>
      <c r="M129" s="109" t="str">
        <f>CONCATENATE(SEZNAM!S120,"")</f>
        <v>17.9.2010</v>
      </c>
      <c r="N129" s="175" t="str">
        <f>SEZNAM!V120&amp;CHAR(10)&amp;SEZNAM!Z120</f>
        <v>Slavková
20.9.2010</v>
      </c>
      <c r="O129" s="176"/>
      <c r="P129" s="28"/>
    </row>
    <row r="130" spans="2:16" ht="20.25" customHeight="1" thickBot="1">
      <c r="B130" s="28"/>
      <c r="C130" s="106">
        <f>SEZNAM!B121</f>
        <v>115</v>
      </c>
      <c r="D130" s="174" t="str">
        <f>SEZNAM!C121</f>
        <v>Zavacký</v>
      </c>
      <c r="E130" s="174"/>
      <c r="F130" s="174"/>
      <c r="G130" s="174" t="str">
        <f>SEZNAM!D121</f>
        <v>Miroslav</v>
      </c>
      <c r="H130" s="174"/>
      <c r="I130" s="107">
        <f>SEZNAM!F121</f>
        <v>101485</v>
      </c>
      <c r="J130" s="107">
        <f>SEZNAM!M121</f>
        <v>0</v>
      </c>
      <c r="K130" s="108" t="str">
        <f>CONCATENATE(SEZNAM!X121,"")</f>
        <v>1</v>
      </c>
      <c r="L130" s="107" t="str">
        <f>SEZNAM!Q121&amp;IF(SEZNAM!Q121&lt;&gt;""," - ","")&amp;SEZNAM!R121</f>
        <v>B</v>
      </c>
      <c r="M130" s="109" t="str">
        <f>CONCATENATE(SEZNAM!S121,"")</f>
        <v>12.6.2010</v>
      </c>
      <c r="N130" s="175" t="str">
        <f>SEZNAM!V121&amp;CHAR(10)&amp;SEZNAM!Z121</f>
        <v>Slavková
14.6.2010</v>
      </c>
      <c r="O130" s="176"/>
      <c r="P130" s="28"/>
    </row>
    <row r="131" spans="2:16" ht="20.25" customHeight="1" thickBot="1">
      <c r="B131" s="28"/>
      <c r="C131" s="106">
        <f>SEZNAM!B122</f>
        <v>116</v>
      </c>
      <c r="D131" s="174" t="str">
        <f>SEZNAM!C122</f>
        <v>Zloch</v>
      </c>
      <c r="E131" s="174"/>
      <c r="F131" s="174"/>
      <c r="G131" s="174" t="str">
        <f>SEZNAM!D122</f>
        <v>Dalibor</v>
      </c>
      <c r="H131" s="174"/>
      <c r="I131" s="107">
        <f>SEZNAM!F122</f>
        <v>101882</v>
      </c>
      <c r="J131" s="107">
        <f>SEZNAM!M122</f>
        <v>0</v>
      </c>
      <c r="K131" s="108" t="str">
        <f>CONCATENATE(SEZNAM!X122,"")</f>
        <v>1</v>
      </c>
      <c r="L131" s="107" t="str">
        <f>SEZNAM!Q122&amp;IF(SEZNAM!Q122&lt;&gt;""," - ","")&amp;SEZNAM!R122</f>
        <v>B</v>
      </c>
      <c r="M131" s="109" t="str">
        <f>CONCATENATE(SEZNAM!S122,"")</f>
        <v>4.6.2010</v>
      </c>
      <c r="N131" s="175" t="str">
        <f>SEZNAM!V122&amp;CHAR(10)&amp;SEZNAM!Z122</f>
        <v>Slavková
4.6.2010</v>
      </c>
      <c r="O131" s="176"/>
      <c r="P131" s="28"/>
    </row>
    <row r="132" spans="2:16" ht="20.25" customHeight="1" thickBot="1">
      <c r="B132" s="28"/>
      <c r="C132" s="106">
        <f>SEZNAM!B123</f>
        <v>117</v>
      </c>
      <c r="D132" s="174" t="str">
        <f>SEZNAM!C123</f>
        <v>Zuntová</v>
      </c>
      <c r="E132" s="174"/>
      <c r="F132" s="174"/>
      <c r="G132" s="174" t="str">
        <f>SEZNAM!D123</f>
        <v>Milena</v>
      </c>
      <c r="H132" s="174"/>
      <c r="I132" s="107">
        <f>SEZNAM!F123</f>
        <v>101561</v>
      </c>
      <c r="J132" s="107">
        <f>SEZNAM!M123</f>
        <v>0</v>
      </c>
      <c r="K132" s="108" t="str">
        <f>CONCATENATE(SEZNAM!X123,"")</f>
        <v>1</v>
      </c>
      <c r="L132" s="107" t="str">
        <f>SEZNAM!Q123&amp;IF(SEZNAM!Q123&lt;&gt;""," - ","")&amp;SEZNAM!R123</f>
        <v>A</v>
      </c>
      <c r="M132" s="109" t="str">
        <f>CONCATENATE(SEZNAM!S123,"")</f>
        <v>11.6.2010</v>
      </c>
      <c r="N132" s="175" t="str">
        <f>SEZNAM!V123&amp;CHAR(10)&amp;SEZNAM!Z123</f>
        <v>Slavková
11.6.2010</v>
      </c>
      <c r="O132" s="176"/>
      <c r="P132" s="28"/>
    </row>
    <row r="133" spans="2:16" ht="20.25" customHeight="1" thickBot="1">
      <c r="B133" s="28"/>
      <c r="C133" s="106">
        <f>SEZNAM!B124</f>
        <v>118</v>
      </c>
      <c r="D133" s="174" t="str">
        <f>SEZNAM!C124</f>
        <v>Žáčková</v>
      </c>
      <c r="E133" s="174"/>
      <c r="F133" s="174"/>
      <c r="G133" s="174" t="str">
        <f>SEZNAM!D124</f>
        <v>Ivana</v>
      </c>
      <c r="H133" s="174"/>
      <c r="I133" s="107">
        <f>SEZNAM!F124</f>
        <v>102006</v>
      </c>
      <c r="J133" s="107">
        <f>SEZNAM!M124</f>
        <v>0</v>
      </c>
      <c r="K133" s="108" t="str">
        <f>CONCATENATE(SEZNAM!X124,"")</f>
        <v>1</v>
      </c>
      <c r="L133" s="107" t="str">
        <f>SEZNAM!Q124&amp;IF(SEZNAM!Q124&lt;&gt;""," - ","")&amp;SEZNAM!R124</f>
        <v>A</v>
      </c>
      <c r="M133" s="109" t="str">
        <f>CONCATENATE(SEZNAM!S124,"")</f>
        <v>12.6.2010</v>
      </c>
      <c r="N133" s="175" t="str">
        <f>SEZNAM!V124&amp;CHAR(10)&amp;SEZNAM!Z124</f>
        <v>Slavková
14.6.2010</v>
      </c>
      <c r="O133" s="176"/>
      <c r="P133" s="28"/>
    </row>
    <row r="134" spans="2:16" ht="20.25" customHeight="1" thickBot="1">
      <c r="B134" s="28"/>
      <c r="C134" s="106">
        <f>SEZNAM!B125</f>
        <v>119</v>
      </c>
      <c r="D134" s="174" t="str">
        <f>SEZNAM!C125</f>
        <v>Žemlička</v>
      </c>
      <c r="E134" s="174"/>
      <c r="F134" s="174"/>
      <c r="G134" s="174" t="str">
        <f>SEZNAM!D125</f>
        <v>Michal</v>
      </c>
      <c r="H134" s="174"/>
      <c r="I134" s="107">
        <f>SEZNAM!F125</f>
        <v>101404</v>
      </c>
      <c r="J134" s="107">
        <f>SEZNAM!M125</f>
        <v>0</v>
      </c>
      <c r="K134" s="108" t="str">
        <f>CONCATENATE(SEZNAM!X125,"")</f>
        <v>1</v>
      </c>
      <c r="L134" s="107" t="str">
        <f>SEZNAM!Q125&amp;IF(SEZNAM!Q125&lt;&gt;""," - ","")&amp;SEZNAM!R125</f>
        <v>C</v>
      </c>
      <c r="M134" s="109" t="str">
        <f>CONCATENATE(SEZNAM!S125,"")</f>
        <v>17.9.2010</v>
      </c>
      <c r="N134" s="175" t="str">
        <f>SEZNAM!V125&amp;CHAR(10)&amp;SEZNAM!Z125</f>
        <v>Slavková
17.9.2010</v>
      </c>
      <c r="O134" s="176"/>
      <c r="P134" s="28"/>
    </row>
    <row r="135" spans="2:16" ht="20.25" customHeight="1" thickBot="1">
      <c r="B135" s="28"/>
      <c r="C135" s="106">
        <f>SEZNAM!B126</f>
        <v>120</v>
      </c>
      <c r="D135" s="174" t="str">
        <f>SEZNAM!C126</f>
        <v>Žemličková</v>
      </c>
      <c r="E135" s="174"/>
      <c r="F135" s="174"/>
      <c r="G135" s="174" t="str">
        <f>SEZNAM!D126</f>
        <v>Blanka</v>
      </c>
      <c r="H135" s="174"/>
      <c r="I135" s="107">
        <f>SEZNAM!F126</f>
        <v>101403</v>
      </c>
      <c r="J135" s="107">
        <f>SEZNAM!M126</f>
        <v>0</v>
      </c>
      <c r="K135" s="108" t="str">
        <f>CONCATENATE(SEZNAM!X126,"")</f>
        <v>1</v>
      </c>
      <c r="L135" s="107" t="str">
        <f>SEZNAM!Q126&amp;IF(SEZNAM!Q126&lt;&gt;""," - ","")&amp;SEZNAM!R126</f>
        <v>B</v>
      </c>
      <c r="M135" s="109" t="str">
        <f>CONCATENATE(SEZNAM!S126,"")</f>
        <v>4.6.2010</v>
      </c>
      <c r="N135" s="175" t="str">
        <f>SEZNAM!V126&amp;CHAR(10)&amp;SEZNAM!Z126</f>
        <v>Slavková
5.6.2010</v>
      </c>
      <c r="O135" s="176"/>
      <c r="P135" s="28"/>
    </row>
    <row r="136" spans="2:16" ht="20.25" customHeight="1" thickBot="1">
      <c r="B136" s="28"/>
      <c r="C136" s="106">
        <f>SEZNAM!B127</f>
        <v>121</v>
      </c>
      <c r="D136" s="174" t="str">
        <f>SEZNAM!C127</f>
        <v>Žižková</v>
      </c>
      <c r="E136" s="174"/>
      <c r="F136" s="174"/>
      <c r="G136" s="174" t="str">
        <f>SEZNAM!D127</f>
        <v>Michaela</v>
      </c>
      <c r="H136" s="174"/>
      <c r="I136" s="107">
        <f>SEZNAM!F127</f>
        <v>101537</v>
      </c>
      <c r="J136" s="107">
        <f>SEZNAM!M127</f>
        <v>0</v>
      </c>
      <c r="K136" s="108" t="str">
        <f>CONCATENATE(SEZNAM!X127,"")</f>
        <v>1</v>
      </c>
      <c r="L136" s="107" t="str">
        <f>SEZNAM!Q127&amp;IF(SEZNAM!Q127&lt;&gt;""," - ","")&amp;SEZNAM!R127</f>
        <v>E</v>
      </c>
      <c r="M136" s="109" t="str">
        <f>CONCATENATE(SEZNAM!S127,"")</f>
        <v>12.6.2010</v>
      </c>
      <c r="N136" s="175" t="str">
        <f>SEZNAM!V127&amp;CHAR(10)&amp;SEZNAM!Z127</f>
        <v>Slavková
14.6.2010</v>
      </c>
      <c r="O136" s="176"/>
      <c r="P136" s="28"/>
    </row>
    <row r="137" spans="2:16" ht="12.75">
      <c r="B137" s="28"/>
      <c r="C137" s="185" t="s">
        <v>99</v>
      </c>
      <c r="D137" s="185"/>
      <c r="E137" s="185"/>
      <c r="F137" s="185"/>
      <c r="G137" s="185"/>
      <c r="H137" s="185"/>
      <c r="I137" s="185"/>
      <c r="J137" s="28"/>
      <c r="K137" s="28"/>
      <c r="L137" s="30"/>
      <c r="M137" s="30"/>
      <c r="N137" s="30"/>
      <c r="O137" s="30"/>
      <c r="P137" s="28"/>
    </row>
    <row r="138" spans="2:16" ht="6" customHeight="1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</sheetData>
  <sheetProtection password="CF44" sheet="1" objects="1" scenarios="1"/>
  <mergeCells count="376">
    <mergeCell ref="N15:O15"/>
    <mergeCell ref="N16:O16"/>
    <mergeCell ref="L11:N11"/>
    <mergeCell ref="F11:K11"/>
    <mergeCell ref="C4:O4"/>
    <mergeCell ref="C7:E7"/>
    <mergeCell ref="C9:E9"/>
    <mergeCell ref="F7:O7"/>
    <mergeCell ref="C5:O5"/>
    <mergeCell ref="F9:N9"/>
    <mergeCell ref="C137:I137"/>
    <mergeCell ref="C11:E11"/>
    <mergeCell ref="D16:F16"/>
    <mergeCell ref="G16:H16"/>
    <mergeCell ref="D15:F15"/>
    <mergeCell ref="G15:H15"/>
    <mergeCell ref="D17:F17"/>
    <mergeCell ref="G17:H17"/>
    <mergeCell ref="D20:F20"/>
    <mergeCell ref="G20:H20"/>
    <mergeCell ref="N17:O17"/>
    <mergeCell ref="D18:F18"/>
    <mergeCell ref="G18:H18"/>
    <mergeCell ref="N18:O18"/>
    <mergeCell ref="D19:F19"/>
    <mergeCell ref="G19:H19"/>
    <mergeCell ref="N19:O19"/>
    <mergeCell ref="N20:O20"/>
    <mergeCell ref="D21:F21"/>
    <mergeCell ref="G21:H21"/>
    <mergeCell ref="N21:O21"/>
    <mergeCell ref="D22:F22"/>
    <mergeCell ref="G22:H22"/>
    <mergeCell ref="N22:O22"/>
    <mergeCell ref="D23:F23"/>
    <mergeCell ref="G23:H23"/>
    <mergeCell ref="N23:O23"/>
    <mergeCell ref="D24:F24"/>
    <mergeCell ref="G24:H24"/>
    <mergeCell ref="N24:O24"/>
    <mergeCell ref="D25:F25"/>
    <mergeCell ref="G25:H25"/>
    <mergeCell ref="N25:O25"/>
    <mergeCell ref="D26:F26"/>
    <mergeCell ref="G26:H26"/>
    <mergeCell ref="N26:O26"/>
    <mergeCell ref="D27:F27"/>
    <mergeCell ref="G27:H27"/>
    <mergeCell ref="N27:O27"/>
    <mergeCell ref="D28:F28"/>
    <mergeCell ref="G28:H28"/>
    <mergeCell ref="N28:O28"/>
    <mergeCell ref="D29:F29"/>
    <mergeCell ref="G29:H29"/>
    <mergeCell ref="N29:O29"/>
    <mergeCell ref="D30:F30"/>
    <mergeCell ref="G30:H30"/>
    <mergeCell ref="N30:O30"/>
    <mergeCell ref="D31:F31"/>
    <mergeCell ref="G31:H31"/>
    <mergeCell ref="N31:O31"/>
    <mergeCell ref="D32:F32"/>
    <mergeCell ref="G32:H32"/>
    <mergeCell ref="N32:O32"/>
    <mergeCell ref="D33:F33"/>
    <mergeCell ref="G33:H33"/>
    <mergeCell ref="N33:O33"/>
    <mergeCell ref="D34:F34"/>
    <mergeCell ref="G34:H34"/>
    <mergeCell ref="N34:O34"/>
    <mergeCell ref="D35:F35"/>
    <mergeCell ref="G35:H35"/>
    <mergeCell ref="N35:O35"/>
    <mergeCell ref="D36:F36"/>
    <mergeCell ref="G36:H36"/>
    <mergeCell ref="N36:O36"/>
    <mergeCell ref="D37:F37"/>
    <mergeCell ref="G37:H37"/>
    <mergeCell ref="N37:O37"/>
    <mergeCell ref="D38:F38"/>
    <mergeCell ref="G38:H38"/>
    <mergeCell ref="N38:O38"/>
    <mergeCell ref="D39:F39"/>
    <mergeCell ref="G39:H39"/>
    <mergeCell ref="N39:O39"/>
    <mergeCell ref="D40:F40"/>
    <mergeCell ref="G40:H40"/>
    <mergeCell ref="N40:O40"/>
    <mergeCell ref="D41:F41"/>
    <mergeCell ref="G41:H41"/>
    <mergeCell ref="N41:O41"/>
    <mergeCell ref="D42:F42"/>
    <mergeCell ref="G42:H42"/>
    <mergeCell ref="N42:O42"/>
    <mergeCell ref="D43:F43"/>
    <mergeCell ref="G43:H43"/>
    <mergeCell ref="N43:O43"/>
    <mergeCell ref="D44:F44"/>
    <mergeCell ref="G44:H44"/>
    <mergeCell ref="N44:O44"/>
    <mergeCell ref="D45:F45"/>
    <mergeCell ref="G45:H45"/>
    <mergeCell ref="N45:O45"/>
    <mergeCell ref="D46:F46"/>
    <mergeCell ref="G46:H46"/>
    <mergeCell ref="N46:O46"/>
    <mergeCell ref="D47:F47"/>
    <mergeCell ref="G47:H47"/>
    <mergeCell ref="N47:O47"/>
    <mergeCell ref="D48:F48"/>
    <mergeCell ref="G48:H48"/>
    <mergeCell ref="N48:O48"/>
    <mergeCell ref="D49:F49"/>
    <mergeCell ref="G49:H49"/>
    <mergeCell ref="N49:O49"/>
    <mergeCell ref="D50:F50"/>
    <mergeCell ref="G50:H50"/>
    <mergeCell ref="N50:O50"/>
    <mergeCell ref="D51:F51"/>
    <mergeCell ref="G51:H51"/>
    <mergeCell ref="N51:O51"/>
    <mergeCell ref="D52:F52"/>
    <mergeCell ref="G52:H52"/>
    <mergeCell ref="N52:O52"/>
    <mergeCell ref="D53:F53"/>
    <mergeCell ref="G53:H53"/>
    <mergeCell ref="N53:O53"/>
    <mergeCell ref="D54:F54"/>
    <mergeCell ref="G54:H54"/>
    <mergeCell ref="N54:O54"/>
    <mergeCell ref="D55:F55"/>
    <mergeCell ref="G55:H55"/>
    <mergeCell ref="N55:O55"/>
    <mergeCell ref="D56:F56"/>
    <mergeCell ref="G56:H56"/>
    <mergeCell ref="N56:O56"/>
    <mergeCell ref="D57:F57"/>
    <mergeCell ref="G57:H57"/>
    <mergeCell ref="N57:O57"/>
    <mergeCell ref="D58:F58"/>
    <mergeCell ref="G58:H58"/>
    <mergeCell ref="N58:O58"/>
    <mergeCell ref="D59:F59"/>
    <mergeCell ref="G59:H59"/>
    <mergeCell ref="N59:O59"/>
    <mergeCell ref="D60:F60"/>
    <mergeCell ref="G60:H60"/>
    <mergeCell ref="N60:O60"/>
    <mergeCell ref="D61:F61"/>
    <mergeCell ref="G61:H61"/>
    <mergeCell ref="N61:O61"/>
    <mergeCell ref="D62:F62"/>
    <mergeCell ref="G62:H62"/>
    <mergeCell ref="N62:O62"/>
    <mergeCell ref="D63:F63"/>
    <mergeCell ref="G63:H63"/>
    <mergeCell ref="N63:O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D77:F77"/>
    <mergeCell ref="G77:H77"/>
    <mergeCell ref="N77:O77"/>
    <mergeCell ref="D78:F78"/>
    <mergeCell ref="G78:H78"/>
    <mergeCell ref="N78:O78"/>
    <mergeCell ref="D79:F79"/>
    <mergeCell ref="G79:H79"/>
    <mergeCell ref="N79:O79"/>
    <mergeCell ref="D80:F80"/>
    <mergeCell ref="G80:H80"/>
    <mergeCell ref="N80:O80"/>
    <mergeCell ref="D81:F81"/>
    <mergeCell ref="G81:H81"/>
    <mergeCell ref="N81:O81"/>
    <mergeCell ref="D82:F82"/>
    <mergeCell ref="G82:H82"/>
    <mergeCell ref="N82:O82"/>
    <mergeCell ref="D83:F83"/>
    <mergeCell ref="G83:H83"/>
    <mergeCell ref="N83:O83"/>
    <mergeCell ref="D84:F84"/>
    <mergeCell ref="G84:H84"/>
    <mergeCell ref="N84:O84"/>
    <mergeCell ref="D85:F85"/>
    <mergeCell ref="G85:H85"/>
    <mergeCell ref="N85:O85"/>
    <mergeCell ref="D86:F86"/>
    <mergeCell ref="G86:H86"/>
    <mergeCell ref="N86:O86"/>
    <mergeCell ref="D87:F87"/>
    <mergeCell ref="G87:H87"/>
    <mergeCell ref="N87:O87"/>
    <mergeCell ref="D88:F88"/>
    <mergeCell ref="G88:H88"/>
    <mergeCell ref="N88:O88"/>
    <mergeCell ref="D89:F89"/>
    <mergeCell ref="G89:H89"/>
    <mergeCell ref="N89:O89"/>
    <mergeCell ref="D90:F90"/>
    <mergeCell ref="G90:H90"/>
    <mergeCell ref="N90:O90"/>
    <mergeCell ref="D91:F91"/>
    <mergeCell ref="G91:H91"/>
    <mergeCell ref="N91:O91"/>
    <mergeCell ref="D92:F92"/>
    <mergeCell ref="G92:H92"/>
    <mergeCell ref="N92:O92"/>
    <mergeCell ref="D93:F93"/>
    <mergeCell ref="G93:H93"/>
    <mergeCell ref="N93:O93"/>
    <mergeCell ref="D94:F94"/>
    <mergeCell ref="G94:H94"/>
    <mergeCell ref="N94:O94"/>
    <mergeCell ref="D95:F95"/>
    <mergeCell ref="G95:H95"/>
    <mergeCell ref="N95:O95"/>
    <mergeCell ref="D96:F96"/>
    <mergeCell ref="G96:H96"/>
    <mergeCell ref="N96:O96"/>
    <mergeCell ref="D97:F97"/>
    <mergeCell ref="G97:H97"/>
    <mergeCell ref="N97:O97"/>
    <mergeCell ref="D98:F98"/>
    <mergeCell ref="G98:H98"/>
    <mergeCell ref="N98:O98"/>
    <mergeCell ref="D99:F99"/>
    <mergeCell ref="G99:H99"/>
    <mergeCell ref="N99:O99"/>
    <mergeCell ref="D100:F100"/>
    <mergeCell ref="G100:H100"/>
    <mergeCell ref="N100:O100"/>
    <mergeCell ref="D101:F101"/>
    <mergeCell ref="G101:H101"/>
    <mergeCell ref="N101:O101"/>
    <mergeCell ref="D102:F102"/>
    <mergeCell ref="G102:H102"/>
    <mergeCell ref="N102:O102"/>
    <mergeCell ref="D103:F103"/>
    <mergeCell ref="G103:H103"/>
    <mergeCell ref="N103:O103"/>
    <mergeCell ref="D104:F104"/>
    <mergeCell ref="G104:H104"/>
    <mergeCell ref="N104:O104"/>
    <mergeCell ref="D105:F105"/>
    <mergeCell ref="G105:H105"/>
    <mergeCell ref="N105:O105"/>
    <mergeCell ref="D106:F106"/>
    <mergeCell ref="G106:H106"/>
    <mergeCell ref="N106:O106"/>
    <mergeCell ref="D107:F107"/>
    <mergeCell ref="G107:H107"/>
    <mergeCell ref="N107:O107"/>
    <mergeCell ref="D108:F108"/>
    <mergeCell ref="G108:H108"/>
    <mergeCell ref="N108:O108"/>
    <mergeCell ref="D109:F109"/>
    <mergeCell ref="G109:H109"/>
    <mergeCell ref="N109:O109"/>
    <mergeCell ref="D110:F110"/>
    <mergeCell ref="G110:H110"/>
    <mergeCell ref="N110:O110"/>
    <mergeCell ref="D111:F111"/>
    <mergeCell ref="G111:H111"/>
    <mergeCell ref="N111:O111"/>
    <mergeCell ref="D112:F112"/>
    <mergeCell ref="G112:H112"/>
    <mergeCell ref="N112:O112"/>
    <mergeCell ref="D113:F113"/>
    <mergeCell ref="G113:H113"/>
    <mergeCell ref="N113:O113"/>
    <mergeCell ref="D114:F114"/>
    <mergeCell ref="G114:H114"/>
    <mergeCell ref="N114:O114"/>
    <mergeCell ref="D115:F115"/>
    <mergeCell ref="G115:H115"/>
    <mergeCell ref="N115:O115"/>
    <mergeCell ref="D116:F116"/>
    <mergeCell ref="G116:H116"/>
    <mergeCell ref="N116:O116"/>
    <mergeCell ref="D117:F117"/>
    <mergeCell ref="G117:H117"/>
    <mergeCell ref="N117:O117"/>
    <mergeCell ref="D118:F118"/>
    <mergeCell ref="G118:H118"/>
    <mergeCell ref="N118:O118"/>
    <mergeCell ref="D119:F119"/>
    <mergeCell ref="G119:H119"/>
    <mergeCell ref="N119:O119"/>
    <mergeCell ref="D120:F120"/>
    <mergeCell ref="G120:H120"/>
    <mergeCell ref="N120:O120"/>
    <mergeCell ref="D121:F121"/>
    <mergeCell ref="G121:H121"/>
    <mergeCell ref="N121:O121"/>
    <mergeCell ref="D122:F122"/>
    <mergeCell ref="G122:H122"/>
    <mergeCell ref="N122:O122"/>
    <mergeCell ref="D123:F123"/>
    <mergeCell ref="G123:H123"/>
    <mergeCell ref="N123:O123"/>
    <mergeCell ref="D124:F124"/>
    <mergeCell ref="G124:H124"/>
    <mergeCell ref="N124:O124"/>
    <mergeCell ref="D125:F125"/>
    <mergeCell ref="G125:H125"/>
    <mergeCell ref="N125:O125"/>
    <mergeCell ref="D126:F126"/>
    <mergeCell ref="G126:H126"/>
    <mergeCell ref="N126:O126"/>
    <mergeCell ref="D127:F127"/>
    <mergeCell ref="G127:H127"/>
    <mergeCell ref="N127:O127"/>
    <mergeCell ref="D128:F128"/>
    <mergeCell ref="G128:H128"/>
    <mergeCell ref="N128:O128"/>
    <mergeCell ref="D129:F129"/>
    <mergeCell ref="G129:H129"/>
    <mergeCell ref="N129:O129"/>
    <mergeCell ref="D130:F130"/>
    <mergeCell ref="G130:H130"/>
    <mergeCell ref="N130:O130"/>
    <mergeCell ref="D131:F131"/>
    <mergeCell ref="G131:H131"/>
    <mergeCell ref="N131:O131"/>
    <mergeCell ref="D132:F132"/>
    <mergeCell ref="G132:H132"/>
    <mergeCell ref="N132:O132"/>
    <mergeCell ref="D133:F133"/>
    <mergeCell ref="G133:H133"/>
    <mergeCell ref="N133:O133"/>
    <mergeCell ref="D134:F134"/>
    <mergeCell ref="G134:H134"/>
    <mergeCell ref="N134:O134"/>
    <mergeCell ref="D135:F135"/>
    <mergeCell ref="G135:H135"/>
    <mergeCell ref="N135:O135"/>
    <mergeCell ref="D136:F136"/>
    <mergeCell ref="G136:H136"/>
    <mergeCell ref="N136:O136"/>
  </mergeCells>
  <conditionalFormatting sqref="C16:O136">
    <cfRule type="expression" priority="1" dxfId="0" stopIfTrue="1">
      <formula>MOD(CELL("row",C16),2)</formula>
    </cfRule>
  </conditionalFormatting>
  <printOptions horizontalCentered="1"/>
  <pageMargins left="0.5511811023622047" right="0.5905511811023623" top="0.73" bottom="0.79" header="0.2362204724409449" footer="0.3937007874015748"/>
  <pageSetup horizontalDpi="200" verticalDpi="200" orientation="portrait" paperSize="9" r:id="rId2"/>
  <headerFooter alignWithMargins="0">
    <oddHeader>&amp;L&amp;8&amp;C
&amp;"Arial CE,tučné"Vysoká škola evropských a regionálních studií&amp;"Arial CE,obyčejné" - vysoká škola&amp;R&amp;8OBH - Obhajoba</oddHeader>
    <oddFooter>&amp;L&amp;8Vytisknuto systémem ISvoš (www.isvos.cz)&amp;C&amp;D&amp;RStrana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Aided Technologies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Tisková sestava ISvoš</dc:title>
  <dc:subject>Obálka</dc:subject>
  <dc:creator>Pavel Bartoněk</dc:creator>
  <cp:keywords/>
  <dc:description/>
  <cp:lastModifiedBy>ferebauerova</cp:lastModifiedBy>
  <cp:lastPrinted>2006-01-06T10:23:06Z</cp:lastPrinted>
  <dcterms:created xsi:type="dcterms:W3CDTF">2003-12-06T10:04:12Z</dcterms:created>
  <dcterms:modified xsi:type="dcterms:W3CDTF">2014-10-16T07:42:51Z</dcterms:modified>
  <cp:category/>
  <cp:version/>
  <cp:contentType/>
  <cp:contentStatus/>
</cp:coreProperties>
</file>