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1050" windowWidth="15690" windowHeight="8955" tabRatio="774" firstSheet="2" activeTab="4"/>
  </bookViews>
  <sheets>
    <sheet name="_data" sheetId="1" state="hidden" r:id="rId1"/>
    <sheet name="_info" sheetId="2" state="hidden" r:id="rId2"/>
    <sheet name="☼" sheetId="3" r:id="rId3"/>
    <sheet name="SEZNAM" sheetId="4" r:id="rId4"/>
    <sheet name="Klasifikační arch" sheetId="5" r:id="rId5"/>
    <sheet name="Hodnocení v předmětu" sheetId="6" r:id="rId6"/>
  </sheets>
  <definedNames>
    <definedName name="_funkce">'SEZNAM'!$AG$5</definedName>
    <definedName name="_xlfn.BAHTTEXT" hidden="1">#NAME?</definedName>
    <definedName name="AdresaŠkoly">'_data'!$C$16</definedName>
    <definedName name="DatumZkoušky">'_data'!#REF!</definedName>
    <definedName name="EmailSekretariát">'_data'!$C$23</definedName>
    <definedName name="EmailStudijní">'_data'!$C$22</definedName>
    <definedName name="IZOŠkoly">'_data'!$C$13</definedName>
    <definedName name="KonecZkoušky">'_data'!#REF!</definedName>
    <definedName name="MaxPočHodnocení">'_data'!$C$12</definedName>
    <definedName name="MěstoŠkoly">'_data'!$C$17</definedName>
    <definedName name="MěstoŠkoly_6.p">'_data'!$C$18</definedName>
    <definedName name="Místo">'_data'!#REF!</definedName>
    <definedName name="NázevHodnocení">'_data'!$C$11</definedName>
    <definedName name="NázevPředmětu">'_data'!$C$7</definedName>
    <definedName name="NázevUkončení">'_data'!$C$9</definedName>
    <definedName name="NázevZaměření">'_data'!#REF!</definedName>
    <definedName name="_xlnm.Print_Titles" localSheetId="5">'Hodnocení v předmětu'!$15:$15</definedName>
    <definedName name="_xlnm.Print_Titles" localSheetId="4">'Klasifikační arch'!$15:$15</definedName>
    <definedName name="_xlnm.Print_Area" localSheetId="5">'Hodnocení v předmětu'!$B$3:$P$89</definedName>
    <definedName name="_xlnm.Print_Area" localSheetId="4">'Klasifikační arch'!$B$3:$P$89</definedName>
    <definedName name="PočetStudentů">'_data'!#REF!</definedName>
    <definedName name="Poznámka">'_data'!#REF!</definedName>
    <definedName name="Předmět">'_data'!#REF!</definedName>
    <definedName name="PSČŠkoly">'_data'!$C$19</definedName>
    <definedName name="Semestr">'_data'!$C$25</definedName>
    <definedName name="Škola">'_data'!$C$14</definedName>
    <definedName name="ŠkolníRok">'_data'!$C$26</definedName>
    <definedName name="TelefonSekretariát">'_data'!$C$21</definedName>
    <definedName name="TelefonStudijní">'_data'!$C$20</definedName>
    <definedName name="TypŠkoly">'_data'!$C$15</definedName>
    <definedName name="Vyučující">'_data'!$C$5</definedName>
    <definedName name="WWW">'_data'!$C$24</definedName>
    <definedName name="ZačátekZkoušky">'_data'!#REF!</definedName>
    <definedName name="Zaměření" localSheetId="3">'SEZNAM'!$B$7:$L$29</definedName>
    <definedName name="Zaměření">#REF!</definedName>
    <definedName name="Záznam" localSheetId="5">'Hodnocení v předmětu'!$C$16:$N$16</definedName>
    <definedName name="Záznam">'Klasifikační arch'!$C$16:$N$16</definedName>
    <definedName name="zkoušející" localSheetId="5">'Hodnocení v předmětu'!$F$9</definedName>
    <definedName name="zkoušející">'Klasifikační arch'!$F$9</definedName>
    <definedName name="ZkratkaHodnocení">'_data'!$C$10</definedName>
    <definedName name="ZkratkaPředmětu">'_data'!$C$6</definedName>
    <definedName name="ZkratkaUkončení">'_data'!$C$8</definedName>
  </definedNames>
  <calcPr fullCalcOnLoad="1"/>
</workbook>
</file>

<file path=xl/sharedStrings.xml><?xml version="1.0" encoding="utf-8"?>
<sst xmlns="http://schemas.openxmlformats.org/spreadsheetml/2006/main" count="1469" uniqueCount="279">
  <si>
    <t>Příjmení</t>
  </si>
  <si>
    <t>Jméno</t>
  </si>
  <si>
    <t>Adresa</t>
  </si>
  <si>
    <t>Město</t>
  </si>
  <si>
    <t>PSČ</t>
  </si>
  <si>
    <t>Název</t>
  </si>
  <si>
    <t>Typ</t>
  </si>
  <si>
    <t>Telefon sektretariát</t>
  </si>
  <si>
    <t>Email studijní</t>
  </si>
  <si>
    <t>Email sekretariát</t>
  </si>
  <si>
    <t>WWW</t>
  </si>
  <si>
    <t>Údaje o škole</t>
  </si>
  <si>
    <t>Záznam:</t>
  </si>
  <si>
    <t>Škola</t>
  </si>
  <si>
    <t>TypŠkoly</t>
  </si>
  <si>
    <t>AdresaŠkoly</t>
  </si>
  <si>
    <t>MěstoŠkoly</t>
  </si>
  <si>
    <t>PSČŠkoly</t>
  </si>
  <si>
    <t>Prosím čekejte,</t>
  </si>
  <si>
    <t>Tisková sestava ISvoš:</t>
  </si>
  <si>
    <t>probíhá import dat …</t>
  </si>
  <si>
    <t>Autor:</t>
  </si>
  <si>
    <t>Computer Aided Technologies s.r.o.</t>
  </si>
  <si>
    <t>Verze:</t>
  </si>
  <si>
    <t>Rodné číslo</t>
  </si>
  <si>
    <t>Ročník</t>
  </si>
  <si>
    <t>Město6</t>
  </si>
  <si>
    <t>IZO</t>
  </si>
  <si>
    <t>IZOŠkoly</t>
  </si>
  <si>
    <t>MěstoŠkoly_6.p</t>
  </si>
  <si>
    <t>Vyučující</t>
  </si>
  <si>
    <t>Předmět</t>
  </si>
  <si>
    <t>Datum</t>
  </si>
  <si>
    <t>Forma studia</t>
  </si>
  <si>
    <t>X</t>
  </si>
  <si>
    <t>Poř. číslo</t>
  </si>
  <si>
    <t>Seznam studentů</t>
  </si>
  <si>
    <t>KLASIFIKAČNÍ ARCH</t>
  </si>
  <si>
    <t>Známka</t>
  </si>
  <si>
    <t>Label:</t>
  </si>
  <si>
    <t>// text před listboxem na formuláři výběru záznamu</t>
  </si>
  <si>
    <t>Proměnná</t>
  </si>
  <si>
    <t>Hodnota</t>
  </si>
  <si>
    <t>Sl.</t>
  </si>
  <si>
    <t>Telefon studijní</t>
  </si>
  <si>
    <t>IČO</t>
  </si>
  <si>
    <t>TelefonStudijní</t>
  </si>
  <si>
    <t>EmailStudijní</t>
  </si>
  <si>
    <t>EmailSekretariát</t>
  </si>
  <si>
    <t>TelefonSekretariát</t>
  </si>
  <si>
    <t>Osobní číslo</t>
  </si>
  <si>
    <t>Zkratka</t>
  </si>
  <si>
    <t>Obor</t>
  </si>
  <si>
    <t>Zaměření</t>
  </si>
  <si>
    <t>Hodnocení</t>
  </si>
  <si>
    <t>Zapsal</t>
  </si>
  <si>
    <t>Seminární skupina</t>
  </si>
  <si>
    <t>ZkratkaPředmětu</t>
  </si>
  <si>
    <t>NázevPředmětu</t>
  </si>
  <si>
    <t>Ukončení</t>
  </si>
  <si>
    <t>ZkratkaUkončení</t>
  </si>
  <si>
    <t>NázevUkončení</t>
  </si>
  <si>
    <t>Předmět:</t>
  </si>
  <si>
    <t>P.č.</t>
  </si>
  <si>
    <t>Os. číslo</t>
  </si>
  <si>
    <t>Vyučující:</t>
  </si>
  <si>
    <t>Hodnocení:</t>
  </si>
  <si>
    <t>Informace o předmětu</t>
  </si>
  <si>
    <t>ZkratkaHodnocení</t>
  </si>
  <si>
    <t>NázevHodnocení</t>
  </si>
  <si>
    <t>Semestr</t>
  </si>
  <si>
    <t>Školní rok</t>
  </si>
  <si>
    <t>ŠkolníRok</t>
  </si>
  <si>
    <t>Funkce</t>
  </si>
  <si>
    <t>Zkoušející</t>
  </si>
  <si>
    <t>Obecný popis práce s formulářovými tiskovými sestavami naleznete v příručce "Tiskové sestavy".</t>
  </si>
  <si>
    <t>Práce s tiskovou sestavou</t>
  </si>
  <si>
    <t>Seznam importovaných dat</t>
  </si>
  <si>
    <t>Úpravy tiskových sestav</t>
  </si>
  <si>
    <t>Syntaxe:</t>
  </si>
  <si>
    <t>ČlenKomise(Funkce As String, Optional Pořadí As Integer = 1) As String</t>
  </si>
  <si>
    <t>Funkce - textový řetězec s názvem funkce, tak jak je uvedena v IS (velikost písmen nerozhoduje)</t>
  </si>
  <si>
    <t>Pořadí -</t>
  </si>
  <si>
    <t>v případě, že v dané funkci může být více členů, určuje tento parametr, kolikáté jméno v pořadí se má vrátit. Pokud parametr není uveden, vrací se první vyhovující jméno.</t>
  </si>
  <si>
    <t>ČlenKomise vrací textový řetězec, ve kterém je jméno příslušného člena komise. Pokud v komisi žádný člen s uvedenou funkcí není, vrací prázdný řetězec.</t>
  </si>
  <si>
    <r>
      <t>Příklad:</t>
    </r>
    <r>
      <rPr>
        <sz val="10"/>
        <rFont val="Arial CE"/>
        <family val="0"/>
      </rPr>
      <t xml:space="preserve"> požadujeme zobrazit jméno druhého zkoušejícího z komise. Do řádku vzorců napíšeme:</t>
    </r>
  </si>
  <si>
    <t>=ČlenKomise("zkoušející"; 2)</t>
  </si>
  <si>
    <t>Další funkce, kterou lze použít, slouží ke zjištění, zda některý z členů komice má požadovanou funkci.</t>
  </si>
  <si>
    <t>JeVSeznamu(Funkce As String) As Boolean</t>
  </si>
  <si>
    <t>JeVSeznamu vrací hodnotu 1 (TRUE) pokud je v seznamu funkcí textový řetězec shodný se zadaným parametrem, jinak vrací 0 (FALSE).</t>
  </si>
  <si>
    <t>Nápověda k tiskové sestavě KLASIFIKAČNÍ ARCH</t>
  </si>
  <si>
    <t>Tabulka "Zkoušející" na záložce "SEZNAM" obsahuje jména a příslušné funkce všech osob, které mohou udělovat známky. Z této tabulky se vybírají požadovaná jména lidí v příslušných funkcích.</t>
  </si>
  <si>
    <r>
      <t xml:space="preserve">Pro zachování správné funkčnosti tiskové sestavy musí být zachováno seřazení jednotlivých členů tak, jak byly importovány z hlavní aplikace. Proto </t>
    </r>
    <r>
      <rPr>
        <b/>
        <sz val="10"/>
        <rFont val="Arial CE"/>
        <family val="2"/>
      </rPr>
      <t>v tabulce "Zkoušející" nepoužívejte</t>
    </r>
    <r>
      <rPr>
        <sz val="10"/>
        <rFont val="Arial CE"/>
        <family val="0"/>
      </rPr>
      <t xml:space="preserve"> funkce pro </t>
    </r>
    <r>
      <rPr>
        <b/>
        <sz val="10"/>
        <rFont val="Arial CE"/>
        <family val="2"/>
      </rPr>
      <t>řazení</t>
    </r>
    <r>
      <rPr>
        <sz val="10"/>
        <rFont val="Arial CE"/>
        <family val="0"/>
      </rPr>
      <t xml:space="preserve"> záznamů!</t>
    </r>
  </si>
  <si>
    <t>Funkce pro výběr zkoušejících</t>
  </si>
  <si>
    <r>
      <t xml:space="preserve">V tiskové sestavě je možné použít funkci </t>
    </r>
    <r>
      <rPr>
        <b/>
        <sz val="10"/>
        <rFont val="Arial CE"/>
        <family val="2"/>
      </rPr>
      <t>ČlenKomise</t>
    </r>
    <r>
      <rPr>
        <sz val="10"/>
        <rFont val="Arial CE"/>
        <family val="0"/>
      </rPr>
      <t>, která na základě předaných parametrů vrátí jméno příslušného zkoušejícího z tabulky na záložce "SEZNAM" podle zadané funkce.</t>
    </r>
  </si>
  <si>
    <t>Max.počet hodnocení</t>
  </si>
  <si>
    <t>MaxPočHodnocení</t>
  </si>
  <si>
    <t xml:space="preserve">Max. počet hodnocení: </t>
  </si>
  <si>
    <t>*</t>
  </si>
  <si>
    <t>* Počet hodnocení, která již byla studentovi udělena</t>
  </si>
  <si>
    <t>Počet</t>
  </si>
  <si>
    <t>Konečné</t>
  </si>
  <si>
    <t>HODNOCENÍ V PŘEDMĚTU</t>
  </si>
  <si>
    <t>Skup.</t>
  </si>
  <si>
    <t>Datum zápisu do IS</t>
  </si>
  <si>
    <t>Klasifikační arch 3</t>
  </si>
  <si>
    <t>2.4</t>
  </si>
  <si>
    <t>© 2008</t>
  </si>
  <si>
    <t>6K900</t>
  </si>
  <si>
    <t>Vysoká škola evropských a regionálních studií</t>
  </si>
  <si>
    <t>vysoká škola</t>
  </si>
  <si>
    <t>Žižkova 4</t>
  </si>
  <si>
    <t>České Budějovice</t>
  </si>
  <si>
    <t>v Českých Budějovicích</t>
  </si>
  <si>
    <t>386116811</t>
  </si>
  <si>
    <t>386116824</t>
  </si>
  <si>
    <t>studijni@vsers.cz</t>
  </si>
  <si>
    <t>rektorat@vsers.cz</t>
  </si>
  <si>
    <t>www.vsers.cz</t>
  </si>
  <si>
    <t>Česká republika</t>
  </si>
  <si>
    <t>VŠ</t>
  </si>
  <si>
    <t>Moggis</t>
  </si>
  <si>
    <t/>
  </si>
  <si>
    <t>OBH</t>
  </si>
  <si>
    <t>Obhajoba</t>
  </si>
  <si>
    <t>Zk</t>
  </si>
  <si>
    <t>Zkouška</t>
  </si>
  <si>
    <t>Státnice</t>
  </si>
  <si>
    <t>2009/2010</t>
  </si>
  <si>
    <t>Bachcevanidu</t>
  </si>
  <si>
    <t>Alena</t>
  </si>
  <si>
    <t>MTS</t>
  </si>
  <si>
    <t>Mezinárodní teritoriální studia</t>
  </si>
  <si>
    <t>RS</t>
  </si>
  <si>
    <t>Regionální studia</t>
  </si>
  <si>
    <t>kombinované</t>
  </si>
  <si>
    <t>kombinované studium</t>
  </si>
  <si>
    <t>3.</t>
  </si>
  <si>
    <t>3. ročník</t>
  </si>
  <si>
    <t>C</t>
  </si>
  <si>
    <t>12.6.2010</t>
  </si>
  <si>
    <t>Hana</t>
  </si>
  <si>
    <t>Taterova_Kriegerova</t>
  </si>
  <si>
    <t>DiS.</t>
  </si>
  <si>
    <t>ANO</t>
  </si>
  <si>
    <t>15.6.2010</t>
  </si>
  <si>
    <t>Bláhová</t>
  </si>
  <si>
    <t>Radka</t>
  </si>
  <si>
    <t>A</t>
  </si>
  <si>
    <t>4.6.2010</t>
  </si>
  <si>
    <t>8.6.2010</t>
  </si>
  <si>
    <t>Brand</t>
  </si>
  <si>
    <t>Jaroslav</t>
  </si>
  <si>
    <t>BPČ</t>
  </si>
  <si>
    <t>Bezpečnostně právní činnost</t>
  </si>
  <si>
    <t>BPČVS</t>
  </si>
  <si>
    <t>Bezpečnostně právní činnost ve veřejné správě</t>
  </si>
  <si>
    <t>B</t>
  </si>
  <si>
    <t>11.6.2010</t>
  </si>
  <si>
    <t>Budilová</t>
  </si>
  <si>
    <t>Barbora</t>
  </si>
  <si>
    <t>Čech</t>
  </si>
  <si>
    <t>Pavel</t>
  </si>
  <si>
    <t>Čechová</t>
  </si>
  <si>
    <t>Čurda</t>
  </si>
  <si>
    <t>Zbyněk</t>
  </si>
  <si>
    <t>Dolejší</t>
  </si>
  <si>
    <t>Jaroslava</t>
  </si>
  <si>
    <t>Donátová</t>
  </si>
  <si>
    <t>Jana</t>
  </si>
  <si>
    <t>Drda</t>
  </si>
  <si>
    <t>Jan</t>
  </si>
  <si>
    <t>Dvořáčková</t>
  </si>
  <si>
    <t>Vilma</t>
  </si>
  <si>
    <t>Evanová</t>
  </si>
  <si>
    <t>Alžběta</t>
  </si>
  <si>
    <t>prezenční</t>
  </si>
  <si>
    <t>prezenční studium</t>
  </si>
  <si>
    <t>Hájková</t>
  </si>
  <si>
    <t>Lucie</t>
  </si>
  <si>
    <t>Hammerle</t>
  </si>
  <si>
    <t>Jakub</t>
  </si>
  <si>
    <t>D</t>
  </si>
  <si>
    <t>17.9.2010</t>
  </si>
  <si>
    <t>Ing.</t>
  </si>
  <si>
    <t>Ivana</t>
  </si>
  <si>
    <t>Slavková</t>
  </si>
  <si>
    <t>Harvan</t>
  </si>
  <si>
    <t>Marian</t>
  </si>
  <si>
    <t>Havelková</t>
  </si>
  <si>
    <t>Iveta</t>
  </si>
  <si>
    <t>Hlavová</t>
  </si>
  <si>
    <t>Romana</t>
  </si>
  <si>
    <t>Holubář</t>
  </si>
  <si>
    <t>Bořivoj</t>
  </si>
  <si>
    <t>Hornof</t>
  </si>
  <si>
    <t>Milan</t>
  </si>
  <si>
    <t>Lukáš</t>
  </si>
  <si>
    <t>Hušková</t>
  </si>
  <si>
    <t>Dana</t>
  </si>
  <si>
    <t>Klemšová</t>
  </si>
  <si>
    <t>Martina</t>
  </si>
  <si>
    <t>Kočová</t>
  </si>
  <si>
    <t>Veronika</t>
  </si>
  <si>
    <t>Kolář</t>
  </si>
  <si>
    <t>Jiří</t>
  </si>
  <si>
    <t>Korecká</t>
  </si>
  <si>
    <t>Aneta</t>
  </si>
  <si>
    <t>Krištofovičová</t>
  </si>
  <si>
    <t>Zuzana</t>
  </si>
  <si>
    <t>Krupová</t>
  </si>
  <si>
    <t>Křivánek</t>
  </si>
  <si>
    <t>Kubín</t>
  </si>
  <si>
    <t>Ladislav</t>
  </si>
  <si>
    <t>Kuchynka</t>
  </si>
  <si>
    <t>Kulhánková</t>
  </si>
  <si>
    <t>Kunc</t>
  </si>
  <si>
    <t>Kytlerová</t>
  </si>
  <si>
    <t>Michaela</t>
  </si>
  <si>
    <t>Máchová</t>
  </si>
  <si>
    <t>Malík</t>
  </si>
  <si>
    <t>Marcín</t>
  </si>
  <si>
    <t>Martinec</t>
  </si>
  <si>
    <t>Vladislav</t>
  </si>
  <si>
    <t>Matějovičová</t>
  </si>
  <si>
    <t>Miloslava</t>
  </si>
  <si>
    <t>Melichar</t>
  </si>
  <si>
    <t>Luboš</t>
  </si>
  <si>
    <t>Mrázek</t>
  </si>
  <si>
    <t>Šimon</t>
  </si>
  <si>
    <t>Ortmanová</t>
  </si>
  <si>
    <t>Pánek</t>
  </si>
  <si>
    <t>Pechač</t>
  </si>
  <si>
    <t>Zdeněk</t>
  </si>
  <si>
    <t>Pelikán</t>
  </si>
  <si>
    <t>Stanislav</t>
  </si>
  <si>
    <t>Petráková</t>
  </si>
  <si>
    <t>Peukerová</t>
  </si>
  <si>
    <t>Daniella</t>
  </si>
  <si>
    <t>Pikardová</t>
  </si>
  <si>
    <t>Plavcová</t>
  </si>
  <si>
    <t>Pobříslo</t>
  </si>
  <si>
    <t>Richard</t>
  </si>
  <si>
    <t>NE</t>
  </si>
  <si>
    <t>Podlipská</t>
  </si>
  <si>
    <t>Purkart</t>
  </si>
  <si>
    <t>Martin</t>
  </si>
  <si>
    <t>Roub</t>
  </si>
  <si>
    <t>Ryčl</t>
  </si>
  <si>
    <t>Shrbená</t>
  </si>
  <si>
    <t>Lenka</t>
  </si>
  <si>
    <t>Soběslavský</t>
  </si>
  <si>
    <t>Radek</t>
  </si>
  <si>
    <t>Soukupová</t>
  </si>
  <si>
    <t>Kateřina</t>
  </si>
  <si>
    <t>Stanovský</t>
  </si>
  <si>
    <t>Marcel</t>
  </si>
  <si>
    <t>Stramová</t>
  </si>
  <si>
    <t>Andrea</t>
  </si>
  <si>
    <t>Strnad</t>
  </si>
  <si>
    <t>Strouhal</t>
  </si>
  <si>
    <t>Šnajdrová</t>
  </si>
  <si>
    <t>Tylová</t>
  </si>
  <si>
    <t>Urban</t>
  </si>
  <si>
    <t>Petr</t>
  </si>
  <si>
    <t>Veselý</t>
  </si>
  <si>
    <t>Michal</t>
  </si>
  <si>
    <t>Vlasáková</t>
  </si>
  <si>
    <t>Vlčková</t>
  </si>
  <si>
    <t>Volák</t>
  </si>
  <si>
    <t>David</t>
  </si>
  <si>
    <t>Wallenfelsová</t>
  </si>
  <si>
    <t>11.62010</t>
  </si>
  <si>
    <t>Weigertová</t>
  </si>
  <si>
    <t>Nikola</t>
  </si>
  <si>
    <t>Wodecki</t>
  </si>
  <si>
    <t>Zelenková</t>
  </si>
  <si>
    <t>100%</t>
  </si>
  <si>
    <t>Zpracování direktiv Manažera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</si>
</sst>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d/m/yy"/>
    <numFmt numFmtId="169" formatCode="#"/>
    <numFmt numFmtId="170" formatCode="\ "/>
    <numFmt numFmtId="171" formatCode="#,##0\ &quot;Kč&quot;"/>
    <numFmt numFmtId="172" formatCode="0.0"/>
    <numFmt numFmtId="173" formatCode="d/m"/>
    <numFmt numFmtId="174" formatCode="[$-405]d\.\ mmmm\ yyyy"/>
    <numFmt numFmtId="175" formatCode="d/m/yyyy;@"/>
    <numFmt numFmtId="176" formatCode="[$-405]mmmm\ yy;@"/>
    <numFmt numFmtId="177" formatCode="000\ 00"/>
    <numFmt numFmtId="178" formatCode="#&quot; &quot;?/8"/>
    <numFmt numFmtId="179" formatCode="&quot; &quot;\ ;\ &quot; &quot;;\ "/>
    <numFmt numFmtId="180" formatCode="&quot;&quot;\ &quot;&quot;\ &quot;&quot;\ &quot;&quot;\ &quot;&quot;\ "/>
    <numFmt numFmtId="181" formatCode="\chyy/"/>
    <numFmt numFmtId="182" formatCode=";;"/>
    <numFmt numFmtId="183" formatCode=";;;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2"/>
    </font>
    <font>
      <b/>
      <sz val="24"/>
      <name val="Arial Black"/>
      <family val="2"/>
    </font>
    <font>
      <b/>
      <sz val="14"/>
      <color indexed="18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63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2"/>
    </font>
    <font>
      <b/>
      <u val="single"/>
      <sz val="14"/>
      <color indexed="18"/>
      <name val="Arial CE"/>
      <family val="2"/>
    </font>
    <font>
      <b/>
      <sz val="12"/>
      <color indexed="18"/>
      <name val="Arial CE"/>
      <family val="2"/>
    </font>
    <font>
      <b/>
      <sz val="10"/>
      <color indexed="18"/>
      <name val="Arial CE"/>
      <family val="2"/>
    </font>
    <font>
      <i/>
      <sz val="10"/>
      <name val="Arial CE"/>
      <family val="2"/>
    </font>
    <font>
      <b/>
      <sz val="10"/>
      <name val="Courier"/>
      <family val="3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44"/>
      </patternFill>
    </fill>
    <fill>
      <patternFill patternType="mediumGray">
        <fgColor indexed="9"/>
        <bgColor indexed="43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9"/>
        <bgColor indexed="41"/>
      </patternFill>
    </fill>
    <fill>
      <patternFill patternType="darkGray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rgb="FF8CC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Fill="1" applyAlignment="1" applyProtection="1">
      <alignment/>
      <protection hidden="1"/>
    </xf>
    <xf numFmtId="0" fontId="8" fillId="34" borderId="12" xfId="0" applyFont="1" applyFill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0" borderId="0" xfId="0" applyFont="1" applyAlignment="1">
      <alignment/>
    </xf>
    <xf numFmtId="49" fontId="0" fillId="0" borderId="2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36" borderId="2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8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shrinkToFit="1"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11" xfId="36" applyFont="1" applyBorder="1" applyAlignment="1" applyProtection="1">
      <alignment/>
      <protection/>
    </xf>
    <xf numFmtId="0" fontId="0" fillId="0" borderId="31" xfId="36" applyFont="1" applyBorder="1" applyAlignment="1" applyProtection="1">
      <alignment/>
      <protection/>
    </xf>
    <xf numFmtId="0" fontId="0" fillId="0" borderId="22" xfId="36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16" fillId="0" borderId="32" xfId="0" applyFont="1" applyFill="1" applyBorder="1" applyAlignment="1" applyProtection="1">
      <alignment horizontal="left"/>
      <protection hidden="1"/>
    </xf>
    <xf numFmtId="0" fontId="2" fillId="0" borderId="32" xfId="0" applyFont="1" applyFill="1" applyBorder="1" applyAlignment="1" applyProtection="1">
      <alignment horizontal="left"/>
      <protection hidden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1" fillId="36" borderId="34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1" fillId="37" borderId="23" xfId="0" applyNumberFormat="1" applyFont="1" applyFill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35" xfId="0" applyNumberFormat="1" applyBorder="1" applyAlignment="1">
      <alignment/>
    </xf>
    <xf numFmtId="49" fontId="1" fillId="36" borderId="34" xfId="0" applyNumberFormat="1" applyFont="1" applyFill="1" applyBorder="1" applyAlignment="1">
      <alignment horizontal="left" vertical="center" wrapText="1"/>
    </xf>
    <xf numFmtId="14" fontId="1" fillId="36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0" fillId="33" borderId="0" xfId="0" applyFont="1" applyFill="1" applyAlignment="1" applyProtection="1">
      <alignment/>
      <protection hidden="1"/>
    </xf>
    <xf numFmtId="49" fontId="0" fillId="0" borderId="21" xfId="0" applyNumberFormat="1" applyFill="1" applyBorder="1" applyAlignment="1">
      <alignment/>
    </xf>
    <xf numFmtId="49" fontId="0" fillId="0" borderId="36" xfId="0" applyNumberFormat="1" applyFill="1" applyBorder="1" applyAlignment="1">
      <alignment/>
    </xf>
    <xf numFmtId="49" fontId="1" fillId="38" borderId="29" xfId="0" applyNumberFormat="1" applyFont="1" applyFill="1" applyBorder="1" applyAlignment="1">
      <alignment horizontal="center" vertical="center" wrapText="1"/>
    </xf>
    <xf numFmtId="49" fontId="1" fillId="38" borderId="37" xfId="0" applyNumberFormat="1" applyFont="1" applyFill="1" applyBorder="1" applyAlignment="1">
      <alignment horizontal="center" vertical="center" wrapText="1"/>
    </xf>
    <xf numFmtId="49" fontId="0" fillId="39" borderId="38" xfId="0" applyNumberFormat="1" applyFill="1" applyBorder="1" applyAlignment="1">
      <alignment/>
    </xf>
    <xf numFmtId="49" fontId="0" fillId="39" borderId="39" xfId="0" applyNumberFormat="1" applyFill="1" applyBorder="1" applyAlignment="1">
      <alignment/>
    </xf>
    <xf numFmtId="49" fontId="0" fillId="0" borderId="0" xfId="0" applyNumberFormat="1" applyAlignment="1">
      <alignment/>
    </xf>
    <xf numFmtId="0" fontId="1" fillId="40" borderId="33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left" vertical="center" wrapText="1"/>
    </xf>
    <xf numFmtId="0" fontId="1" fillId="41" borderId="40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0" fillId="0" borderId="4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17" fillId="33" borderId="42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7" fillId="33" borderId="42" xfId="0" applyFont="1" applyFill="1" applyBorder="1" applyAlignment="1" applyProtection="1">
      <alignment horizontal="center" vertical="center"/>
      <protection hidden="1"/>
    </xf>
    <xf numFmtId="0" fontId="0" fillId="42" borderId="43" xfId="0" applyFill="1" applyBorder="1" applyAlignment="1">
      <alignment horizontal="left"/>
    </xf>
    <xf numFmtId="49" fontId="0" fillId="42" borderId="43" xfId="0" applyNumberFormat="1" applyFill="1" applyBorder="1" applyAlignment="1">
      <alignment horizontal="left"/>
    </xf>
    <xf numFmtId="0" fontId="0" fillId="42" borderId="43" xfId="0" applyFill="1" applyBorder="1" applyAlignment="1">
      <alignment/>
    </xf>
    <xf numFmtId="0" fontId="2" fillId="42" borderId="43" xfId="0" applyFont="1" applyFill="1" applyBorder="1" applyAlignment="1">
      <alignment horizontal="center" vertical="center"/>
    </xf>
    <xf numFmtId="14" fontId="1" fillId="36" borderId="44" xfId="0" applyNumberFormat="1" applyFont="1" applyFill="1" applyBorder="1" applyAlignment="1">
      <alignment horizontal="center" vertical="center" wrapText="1"/>
    </xf>
    <xf numFmtId="49" fontId="0" fillId="42" borderId="39" xfId="0" applyNumberFormat="1" applyFill="1" applyBorder="1" applyAlignment="1">
      <alignment/>
    </xf>
    <xf numFmtId="49" fontId="1" fillId="36" borderId="37" xfId="0" applyNumberFormat="1" applyFont="1" applyFill="1" applyBorder="1" applyAlignment="1">
      <alignment horizontal="center" vertical="center" wrapText="1"/>
    </xf>
    <xf numFmtId="49" fontId="1" fillId="36" borderId="29" xfId="0" applyNumberFormat="1" applyFont="1" applyFill="1" applyBorder="1" applyAlignment="1">
      <alignment horizontal="center" vertical="center" wrapText="1"/>
    </xf>
    <xf numFmtId="49" fontId="1" fillId="36" borderId="23" xfId="0" applyNumberFormat="1" applyFont="1" applyFill="1" applyBorder="1" applyAlignment="1">
      <alignment horizontal="left" vertical="center" wrapText="1"/>
    </xf>
    <xf numFmtId="169" fontId="17" fillId="0" borderId="10" xfId="0" applyNumberFormat="1" applyFont="1" applyFill="1" applyBorder="1" applyAlignment="1" applyProtection="1">
      <alignment horizontal="center" vertical="center"/>
      <protection hidden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0" fillId="43" borderId="45" xfId="0" applyFont="1" applyFill="1" applyBorder="1" applyAlignment="1">
      <alignment horizontal="center"/>
    </xf>
    <xf numFmtId="0" fontId="0" fillId="44" borderId="17" xfId="0" applyFill="1" applyBorder="1" applyAlignment="1">
      <alignment/>
    </xf>
    <xf numFmtId="0" fontId="10" fillId="43" borderId="46" xfId="0" applyFont="1" applyFill="1" applyBorder="1" applyAlignment="1">
      <alignment horizontal="center"/>
    </xf>
    <xf numFmtId="0" fontId="0" fillId="43" borderId="46" xfId="0" applyFill="1" applyBorder="1" applyAlignment="1">
      <alignment/>
    </xf>
    <xf numFmtId="0" fontId="1" fillId="43" borderId="47" xfId="0" applyNumberFormat="1" applyFont="1" applyFill="1" applyBorder="1" applyAlignment="1" quotePrefix="1">
      <alignment horizontal="right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1" fillId="38" borderId="48" xfId="0" applyFont="1" applyFill="1" applyBorder="1" applyAlignment="1">
      <alignment horizontal="center" vertical="center"/>
    </xf>
    <xf numFmtId="0" fontId="1" fillId="38" borderId="49" xfId="0" applyFont="1" applyFill="1" applyBorder="1" applyAlignment="1">
      <alignment horizontal="center" vertical="center"/>
    </xf>
    <xf numFmtId="0" fontId="1" fillId="38" borderId="50" xfId="0" applyFont="1" applyFill="1" applyBorder="1" applyAlignment="1">
      <alignment horizontal="center" vertical="center"/>
    </xf>
    <xf numFmtId="49" fontId="1" fillId="38" borderId="50" xfId="0" applyNumberFormat="1" applyFont="1" applyFill="1" applyBorder="1" applyAlignment="1">
      <alignment horizontal="center" vertical="center" wrapText="1"/>
    </xf>
    <xf numFmtId="49" fontId="1" fillId="38" borderId="51" xfId="0" applyNumberFormat="1" applyFont="1" applyFill="1" applyBorder="1" applyAlignment="1">
      <alignment horizontal="center" vertical="center" wrapText="1"/>
    </xf>
    <xf numFmtId="49" fontId="1" fillId="38" borderId="52" xfId="0" applyNumberFormat="1" applyFont="1" applyFill="1" applyBorder="1" applyAlignment="1">
      <alignment horizontal="center" vertical="center" wrapText="1"/>
    </xf>
    <xf numFmtId="49" fontId="1" fillId="38" borderId="42" xfId="0" applyNumberFormat="1" applyFont="1" applyFill="1" applyBorder="1" applyAlignment="1">
      <alignment horizontal="center" vertical="center" wrapText="1"/>
    </xf>
    <xf numFmtId="49" fontId="1" fillId="38" borderId="53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3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  <protection hidden="1" locked="0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0" fillId="0" borderId="0" xfId="0" applyAlignment="1" quotePrefix="1">
      <alignment horizontal="justify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2" fillId="45" borderId="38" xfId="0" applyFont="1" applyFill="1" applyBorder="1" applyAlignment="1">
      <alignment horizontal="center" vertical="center"/>
    </xf>
    <xf numFmtId="0" fontId="2" fillId="45" borderId="39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58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169" fontId="25" fillId="0" borderId="31" xfId="0" applyNumberFormat="1" applyFont="1" applyFill="1" applyBorder="1" applyAlignment="1" applyProtection="1">
      <alignment horizontal="center" vertical="top" wrapText="1"/>
      <protection hidden="1"/>
    </xf>
    <xf numFmtId="169" fontId="25" fillId="0" borderId="39" xfId="0" applyNumberFormat="1" applyFont="1" applyFill="1" applyBorder="1" applyAlignment="1" applyProtection="1">
      <alignment horizontal="center" vertical="top" wrapText="1"/>
      <protection hidden="1"/>
    </xf>
    <xf numFmtId="0" fontId="17" fillId="33" borderId="13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center" vertical="top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 patternType="solid">
          <fgColor indexed="9"/>
          <bgColor indexed="54"/>
        </patternFill>
      </fill>
    </dxf>
    <dxf>
      <fill>
        <patternFill patternType="solid">
          <fgColor indexed="9"/>
          <bgColor indexed="5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114300</xdr:rowOff>
    </xdr:from>
    <xdr:to>
      <xdr:col>16</xdr:col>
      <xdr:colOff>95250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28700" y="1533525"/>
          <a:ext cx="3905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333399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15</xdr:col>
      <xdr:colOff>19050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14</xdr:col>
      <xdr:colOff>390525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W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1" customWidth="1"/>
    <col min="2" max="2" width="16.625" style="0" customWidth="1"/>
    <col min="3" max="3" width="14.75390625" style="0" customWidth="1"/>
    <col min="4" max="4" width="3.75390625" style="0" customWidth="1"/>
    <col min="5" max="5" width="6.875" style="0" customWidth="1"/>
    <col min="12" max="12" width="10.625" style="0" customWidth="1"/>
    <col min="14" max="14" width="10.25390625" style="0" customWidth="1"/>
    <col min="15" max="15" width="11.25390625" style="0" customWidth="1"/>
  </cols>
  <sheetData>
    <row r="2" spans="2:11" ht="12.75">
      <c r="B2" s="5" t="s">
        <v>12</v>
      </c>
      <c r="C2" s="6">
        <v>0</v>
      </c>
      <c r="D2">
        <f>C2+7</f>
        <v>7</v>
      </c>
      <c r="E2" s="51"/>
      <c r="F2" s="5" t="s">
        <v>39</v>
      </c>
      <c r="G2" s="51"/>
      <c r="H2" s="51"/>
      <c r="I2" s="51"/>
      <c r="J2" s="24" t="s">
        <v>40</v>
      </c>
      <c r="K2" s="51"/>
    </row>
    <row r="3" spans="2:11" ht="13.5" thickBot="1">
      <c r="B3" s="5"/>
      <c r="C3" s="6"/>
      <c r="E3" s="51"/>
      <c r="F3" s="51"/>
      <c r="G3" s="51"/>
      <c r="H3" s="51"/>
      <c r="I3" s="51"/>
      <c r="J3" s="51"/>
      <c r="K3" s="51"/>
    </row>
    <row r="4" spans="2:18" ht="21" thickBot="1">
      <c r="B4" s="52" t="s">
        <v>41</v>
      </c>
      <c r="C4" s="52" t="s">
        <v>42</v>
      </c>
      <c r="D4" s="52" t="s">
        <v>43</v>
      </c>
      <c r="E4" s="51"/>
      <c r="F4" s="130" t="s"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</row>
    <row r="5" spans="2:18" ht="13.5" thickBot="1">
      <c r="B5" s="5" t="s">
        <v>30</v>
      </c>
      <c r="C5" s="57">
        <f>F11</f>
      </c>
      <c r="E5" s="51"/>
      <c r="F5" s="3" t="s">
        <v>27</v>
      </c>
      <c r="G5" s="4" t="s">
        <v>5</v>
      </c>
      <c r="H5" s="4" t="s">
        <v>6</v>
      </c>
      <c r="I5" s="4" t="s">
        <v>2</v>
      </c>
      <c r="J5" s="4" t="s">
        <v>3</v>
      </c>
      <c r="K5" s="4" t="s">
        <v>4</v>
      </c>
      <c r="L5" s="26" t="s">
        <v>26</v>
      </c>
      <c r="M5" s="4" t="s">
        <v>44</v>
      </c>
      <c r="N5" s="4" t="s">
        <v>7</v>
      </c>
      <c r="O5" s="4" t="s">
        <v>8</v>
      </c>
      <c r="P5" s="4" t="s">
        <v>9</v>
      </c>
      <c r="Q5" s="53" t="s">
        <v>10</v>
      </c>
      <c r="R5" s="27" t="s">
        <v>45</v>
      </c>
    </row>
    <row r="6" spans="2:23" ht="13.5" thickBot="1">
      <c r="B6" s="5" t="s">
        <v>57</v>
      </c>
      <c r="C6" s="57" t="str">
        <f>G11</f>
        <v>OBH</v>
      </c>
      <c r="E6" s="51"/>
      <c r="F6" s="3" t="s">
        <v>108</v>
      </c>
      <c r="G6" s="4" t="s">
        <v>109</v>
      </c>
      <c r="H6" s="4" t="s">
        <v>110</v>
      </c>
      <c r="I6" s="4" t="s">
        <v>111</v>
      </c>
      <c r="J6" s="4" t="s">
        <v>112</v>
      </c>
      <c r="K6" s="4">
        <v>37001</v>
      </c>
      <c r="L6" s="4" t="s">
        <v>113</v>
      </c>
      <c r="M6" s="7" t="s">
        <v>114</v>
      </c>
      <c r="N6" s="7" t="s">
        <v>115</v>
      </c>
      <c r="O6" s="54" t="s">
        <v>116</v>
      </c>
      <c r="P6" s="54" t="s">
        <v>117</v>
      </c>
      <c r="Q6" s="55" t="s">
        <v>118</v>
      </c>
      <c r="R6" s="56">
        <v>26033909</v>
      </c>
      <c r="S6" t="s">
        <v>119</v>
      </c>
      <c r="T6" t="s">
        <v>109</v>
      </c>
      <c r="U6" t="s">
        <v>120</v>
      </c>
      <c r="V6" t="s">
        <v>121</v>
      </c>
      <c r="W6" t="e">
        <v>#N/A</v>
      </c>
    </row>
    <row r="7" spans="2:5" ht="13.5" thickBot="1">
      <c r="B7" s="5" t="s">
        <v>58</v>
      </c>
      <c r="C7" s="57" t="str">
        <f>H11</f>
        <v>Obhajoba</v>
      </c>
      <c r="E7" s="51"/>
    </row>
    <row r="8" spans="2:15" ht="18.75" thickBot="1">
      <c r="B8" s="5" t="s">
        <v>60</v>
      </c>
      <c r="C8" s="57">
        <f>I11</f>
      </c>
      <c r="E8" s="38"/>
      <c r="F8" s="133" t="s">
        <v>67</v>
      </c>
      <c r="G8" s="134"/>
      <c r="H8" s="134"/>
      <c r="I8" s="134"/>
      <c r="J8" s="134"/>
      <c r="K8" s="134"/>
      <c r="L8" s="135"/>
      <c r="M8" s="75"/>
      <c r="N8" s="76"/>
      <c r="O8" s="76"/>
    </row>
    <row r="9" spans="2:15" ht="12.75">
      <c r="B9" s="5" t="s">
        <v>61</v>
      </c>
      <c r="C9" s="57">
        <f>J11</f>
      </c>
      <c r="E9" s="38"/>
      <c r="F9" s="136" t="s">
        <v>30</v>
      </c>
      <c r="G9" s="138" t="s">
        <v>31</v>
      </c>
      <c r="H9" s="138"/>
      <c r="I9" s="139" t="s">
        <v>59</v>
      </c>
      <c r="J9" s="139"/>
      <c r="K9" s="139" t="s">
        <v>54</v>
      </c>
      <c r="L9" s="139"/>
      <c r="M9" s="140"/>
      <c r="N9" s="141"/>
      <c r="O9" s="142" t="s">
        <v>95</v>
      </c>
    </row>
    <row r="10" spans="2:15" ht="15" customHeight="1" thickBot="1">
      <c r="B10" s="5" t="s">
        <v>68</v>
      </c>
      <c r="C10" s="57" t="str">
        <f>K11</f>
        <v>Zk</v>
      </c>
      <c r="E10" s="38"/>
      <c r="F10" s="137"/>
      <c r="G10" s="48" t="s">
        <v>51</v>
      </c>
      <c r="H10" s="48" t="s">
        <v>5</v>
      </c>
      <c r="I10" s="73" t="s">
        <v>51</v>
      </c>
      <c r="J10" s="73" t="s">
        <v>5</v>
      </c>
      <c r="K10" s="73" t="s">
        <v>51</v>
      </c>
      <c r="L10" s="73" t="s">
        <v>5</v>
      </c>
      <c r="M10" s="73" t="s">
        <v>70</v>
      </c>
      <c r="N10" s="74" t="s">
        <v>71</v>
      </c>
      <c r="O10" s="143"/>
    </row>
    <row r="11" spans="2:16" ht="13.5" thickBot="1">
      <c r="B11" s="5" t="s">
        <v>69</v>
      </c>
      <c r="C11" s="57" t="str">
        <f>L11</f>
        <v>Zkouška</v>
      </c>
      <c r="E11" s="38"/>
      <c r="F11" s="66" t="s">
        <v>122</v>
      </c>
      <c r="G11" s="25" t="s">
        <v>123</v>
      </c>
      <c r="H11" s="25" t="s">
        <v>124</v>
      </c>
      <c r="I11" s="25" t="s">
        <v>122</v>
      </c>
      <c r="J11" s="25" t="s">
        <v>122</v>
      </c>
      <c r="K11" s="25" t="s">
        <v>125</v>
      </c>
      <c r="L11" s="25" t="s">
        <v>126</v>
      </c>
      <c r="M11" s="71" t="s">
        <v>127</v>
      </c>
      <c r="N11" s="72" t="s">
        <v>128</v>
      </c>
      <c r="O11" s="90">
        <v>2</v>
      </c>
      <c r="P11" t="e">
        <v>#N/A</v>
      </c>
    </row>
    <row r="12" spans="2:15" ht="12.75">
      <c r="B12" s="5" t="s">
        <v>96</v>
      </c>
      <c r="C12" s="57">
        <f>O11</f>
        <v>2</v>
      </c>
      <c r="E12" s="38"/>
      <c r="F12" s="91"/>
      <c r="G12" s="91"/>
      <c r="H12" s="91"/>
      <c r="I12" s="91"/>
      <c r="J12" s="91"/>
      <c r="K12" s="91"/>
      <c r="L12" s="91"/>
      <c r="M12" s="92"/>
      <c r="N12" s="92"/>
      <c r="O12" s="11"/>
    </row>
    <row r="13" spans="2:3" ht="12.75">
      <c r="B13" s="5" t="s">
        <v>28</v>
      </c>
      <c r="C13" s="57" t="str">
        <f>F6</f>
        <v>6K900</v>
      </c>
    </row>
    <row r="14" spans="2:3" ht="12.75">
      <c r="B14" s="5" t="s">
        <v>13</v>
      </c>
      <c r="C14" s="57" t="str">
        <f>G6</f>
        <v>Vysoká škola evropských a regionálních studií</v>
      </c>
    </row>
    <row r="15" spans="2:3" ht="12.75">
      <c r="B15" s="5" t="s">
        <v>14</v>
      </c>
      <c r="C15" s="57" t="str">
        <f>H6</f>
        <v>vysoká škola</v>
      </c>
    </row>
    <row r="16" spans="2:3" ht="12.75">
      <c r="B16" s="5" t="s">
        <v>15</v>
      </c>
      <c r="C16" s="57" t="str">
        <f>I6</f>
        <v>Žižkova 4</v>
      </c>
    </row>
    <row r="17" spans="2:3" ht="12.75">
      <c r="B17" s="5" t="s">
        <v>16</v>
      </c>
      <c r="C17" s="57" t="str">
        <f>J6</f>
        <v>České Budějovice</v>
      </c>
    </row>
    <row r="18" spans="1:3" ht="12.75">
      <c r="A18" s="31" t="s">
        <v>34</v>
      </c>
      <c r="B18" s="5" t="s">
        <v>29</v>
      </c>
      <c r="C18" s="57" t="str">
        <f>L6</f>
        <v>v Českých Budějovicích</v>
      </c>
    </row>
    <row r="19" spans="2:3" ht="12.75">
      <c r="B19" s="5" t="s">
        <v>17</v>
      </c>
      <c r="C19" s="57">
        <f>K6</f>
        <v>37001</v>
      </c>
    </row>
    <row r="20" spans="1:3" ht="12.75">
      <c r="A20" s="31" t="s">
        <v>34</v>
      </c>
      <c r="B20" s="5" t="s">
        <v>46</v>
      </c>
      <c r="C20" s="57" t="str">
        <f>M6</f>
        <v>386116811</v>
      </c>
    </row>
    <row r="21" spans="1:3" ht="12.75">
      <c r="A21" s="31" t="s">
        <v>34</v>
      </c>
      <c r="B21" s="5" t="s">
        <v>49</v>
      </c>
      <c r="C21" s="57" t="str">
        <f>N6</f>
        <v>386116824</v>
      </c>
    </row>
    <row r="22" spans="1:3" ht="12.75">
      <c r="A22" s="31" t="s">
        <v>34</v>
      </c>
      <c r="B22" s="5" t="s">
        <v>47</v>
      </c>
      <c r="C22" s="57" t="str">
        <f>O6</f>
        <v>studijni@vsers.cz</v>
      </c>
    </row>
    <row r="23" spans="1:3" ht="12.75">
      <c r="A23" s="31" t="s">
        <v>34</v>
      </c>
      <c r="B23" s="5" t="s">
        <v>48</v>
      </c>
      <c r="C23" s="57" t="str">
        <f>P6</f>
        <v>rektorat@vsers.cz</v>
      </c>
    </row>
    <row r="24" spans="2:3" ht="12.75">
      <c r="B24" s="5" t="s">
        <v>10</v>
      </c>
      <c r="C24" s="57" t="str">
        <f>Q6</f>
        <v>www.vsers.cz</v>
      </c>
    </row>
    <row r="25" spans="2:3" ht="12.75">
      <c r="B25" s="5" t="s">
        <v>70</v>
      </c>
      <c r="C25" s="77" t="str">
        <f>M11</f>
        <v>Státnice</v>
      </c>
    </row>
    <row r="26" spans="2:3" ht="12.75">
      <c r="B26" s="5" t="s">
        <v>72</v>
      </c>
      <c r="C26" s="77" t="str">
        <f>N11</f>
        <v>2009/2010</v>
      </c>
    </row>
  </sheetData>
  <sheetProtection/>
  <mergeCells count="8">
    <mergeCell ref="F4:R4"/>
    <mergeCell ref="F8:L8"/>
    <mergeCell ref="F9:F10"/>
    <mergeCell ref="G9:H9"/>
    <mergeCell ref="I9:J9"/>
    <mergeCell ref="K9:L9"/>
    <mergeCell ref="M9:N9"/>
    <mergeCell ref="O9:O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C3:S15"/>
  <sheetViews>
    <sheetView showGridLines="0" showRowColHeaders="0" zoomScalePageLayoutView="0" workbookViewId="0" topLeftCell="B2">
      <selection activeCell="A1" sqref="A1"/>
    </sheetView>
  </sheetViews>
  <sheetFormatPr defaultColWidth="9.00390625" defaultRowHeight="12.75"/>
  <cols>
    <col min="1" max="1" width="1.12109375" style="0" hidden="1" customWidth="1"/>
    <col min="2" max="2" width="7.75390625" style="0" customWidth="1"/>
    <col min="3" max="4" width="1.625" style="0" customWidth="1"/>
    <col min="5" max="5" width="6.625" style="0" customWidth="1"/>
    <col min="6" max="6" width="12.125" style="0" customWidth="1"/>
    <col min="7" max="7" width="1.12109375" style="0" customWidth="1"/>
    <col min="8" max="17" width="3.625" style="0" customWidth="1"/>
    <col min="18" max="18" width="3.375" style="0" customWidth="1"/>
    <col min="19" max="19" width="1.12109375" style="0" customWidth="1"/>
  </cols>
  <sheetData>
    <row r="1" ht="13.5" customHeight="1" hidden="1"/>
    <row r="2" ht="35.25" customHeight="1" thickBot="1"/>
    <row r="3" spans="3:18" ht="6.75" customHeight="1"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3:19" ht="9.75" customHeight="1">
      <c r="C4" s="1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8"/>
      <c r="S4" s="12"/>
    </row>
    <row r="5" spans="3:19" ht="36.75">
      <c r="C5" s="17"/>
      <c r="D5" s="11"/>
      <c r="E5" s="145" t="s">
        <v>18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8"/>
      <c r="S5" s="12"/>
    </row>
    <row r="6" spans="3:19" ht="23.25">
      <c r="C6" s="17"/>
      <c r="D6" s="11"/>
      <c r="E6" s="146" t="s">
        <v>20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"/>
      <c r="S6" s="12"/>
    </row>
    <row r="7" spans="3:19" ht="28.5" customHeight="1"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"/>
      <c r="S7" s="12"/>
    </row>
    <row r="8" spans="3:19" ht="15" customHeight="1" thickBot="1">
      <c r="C8" s="17"/>
      <c r="D8" s="11"/>
      <c r="E8" s="147" t="s">
        <v>19</v>
      </c>
      <c r="F8" s="147"/>
      <c r="G8" s="147"/>
      <c r="H8" s="11"/>
      <c r="I8" s="11"/>
      <c r="J8" s="11"/>
      <c r="K8" s="11"/>
      <c r="L8" s="11"/>
      <c r="M8" s="11"/>
      <c r="N8" s="11"/>
      <c r="O8" s="13" t="s">
        <v>23</v>
      </c>
      <c r="Q8" s="69" t="s">
        <v>106</v>
      </c>
      <c r="R8" s="18"/>
      <c r="S8" s="12"/>
    </row>
    <row r="9" spans="3:19" ht="18.75" thickBot="1">
      <c r="C9" s="17"/>
      <c r="D9" s="11"/>
      <c r="E9" s="148" t="s">
        <v>105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8"/>
      <c r="S9" s="12"/>
    </row>
    <row r="10" spans="3:19" ht="10.5" customHeight="1">
      <c r="C10" s="17"/>
      <c r="D10" s="11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8"/>
      <c r="S10" s="12"/>
    </row>
    <row r="11" spans="3:19" ht="12.75" customHeight="1">
      <c r="C11" s="17"/>
      <c r="D11" s="11"/>
      <c r="E11" s="151" t="s">
        <v>278</v>
      </c>
      <c r="F11" s="151"/>
      <c r="G11" s="50"/>
      <c r="H11" s="125"/>
      <c r="I11" s="127"/>
      <c r="J11" s="127"/>
      <c r="K11" s="127"/>
      <c r="L11" s="127"/>
      <c r="M11" s="127"/>
      <c r="N11" s="127"/>
      <c r="O11" s="127"/>
      <c r="P11" s="128"/>
      <c r="Q11" s="129" t="s">
        <v>277</v>
      </c>
      <c r="R11" s="126"/>
      <c r="S11" s="12"/>
    </row>
    <row r="12" spans="3:19" ht="24.75" customHeight="1"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2"/>
    </row>
    <row r="13" spans="3:19" ht="12" customHeight="1">
      <c r="C13" s="17"/>
      <c r="D13" s="11"/>
      <c r="E13" s="22" t="s">
        <v>21</v>
      </c>
      <c r="F13" s="23" t="s">
        <v>22</v>
      </c>
      <c r="G13" s="23"/>
      <c r="H13" s="23"/>
      <c r="I13" s="23"/>
      <c r="J13" s="23"/>
      <c r="K13" s="23"/>
      <c r="L13" s="23"/>
      <c r="M13" s="23"/>
      <c r="N13" s="23"/>
      <c r="O13" s="23"/>
      <c r="P13" s="144" t="s">
        <v>107</v>
      </c>
      <c r="Q13" s="144"/>
      <c r="R13" s="18"/>
      <c r="S13" s="12"/>
    </row>
    <row r="14" spans="3:19" ht="13.5" thickBot="1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2"/>
    </row>
    <row r="15" spans="4:19" ht="5.2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sheetProtection/>
  <mergeCells count="6">
    <mergeCell ref="P13:Q13"/>
    <mergeCell ref="E5:Q5"/>
    <mergeCell ref="E6:Q6"/>
    <mergeCell ref="E8:G8"/>
    <mergeCell ref="E9:Q9"/>
    <mergeCell ref="E11:F1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B2:K24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6.875" style="0" customWidth="1"/>
    <col min="4" max="4" width="12.625" style="0" customWidth="1"/>
    <col min="5" max="8" width="9.25390625" style="0" customWidth="1"/>
    <col min="9" max="9" width="12.75390625" style="0" customWidth="1"/>
    <col min="10" max="11" width="7.125" style="0" customWidth="1"/>
  </cols>
  <sheetData>
    <row r="1" ht="9" customHeight="1"/>
    <row r="2" spans="2:10" ht="18" customHeight="1">
      <c r="B2" s="51"/>
      <c r="C2" s="154" t="s">
        <v>90</v>
      </c>
      <c r="D2" s="154"/>
      <c r="E2" s="154"/>
      <c r="F2" s="154"/>
      <c r="G2" s="154"/>
      <c r="H2" s="154"/>
      <c r="I2" s="154"/>
      <c r="J2" s="154"/>
    </row>
    <row r="3" ht="7.5" customHeight="1"/>
    <row r="4" spans="2:11" ht="13.5" customHeight="1">
      <c r="B4" s="153" t="s">
        <v>75</v>
      </c>
      <c r="C4" s="153"/>
      <c r="D4" s="153"/>
      <c r="E4" s="153"/>
      <c r="F4" s="153"/>
      <c r="G4" s="153"/>
      <c r="H4" s="153"/>
      <c r="I4" s="153"/>
      <c r="J4" s="153"/>
      <c r="K4" s="153"/>
    </row>
    <row r="5" ht="26.25" customHeight="1">
      <c r="C5" s="82" t="s">
        <v>76</v>
      </c>
    </row>
    <row r="6" ht="17.25" customHeight="1">
      <c r="B6" s="83" t="s">
        <v>77</v>
      </c>
    </row>
    <row r="7" spans="2:11" ht="26.25" customHeight="1">
      <c r="B7" s="152" t="s">
        <v>91</v>
      </c>
      <c r="C7" s="152"/>
      <c r="D7" s="152"/>
      <c r="E7" s="152"/>
      <c r="F7" s="152"/>
      <c r="G7" s="152"/>
      <c r="H7" s="152"/>
      <c r="I7" s="152"/>
      <c r="J7" s="152"/>
      <c r="K7" s="152"/>
    </row>
    <row r="8" spans="2:11" ht="40.5" customHeight="1">
      <c r="B8" s="152" t="s">
        <v>92</v>
      </c>
      <c r="C8" s="152"/>
      <c r="D8" s="152"/>
      <c r="E8" s="152"/>
      <c r="F8" s="152"/>
      <c r="G8" s="152"/>
      <c r="H8" s="152"/>
      <c r="I8" s="152"/>
      <c r="J8" s="152"/>
      <c r="K8" s="152"/>
    </row>
    <row r="9" ht="26.25" customHeight="1">
      <c r="C9" s="82" t="s">
        <v>78</v>
      </c>
    </row>
    <row r="10" ht="17.25" customHeight="1">
      <c r="B10" s="83" t="s">
        <v>93</v>
      </c>
    </row>
    <row r="11" spans="2:11" ht="26.25" customHeight="1">
      <c r="B11" s="152" t="s">
        <v>94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ht="12.75">
      <c r="B12" s="84" t="s">
        <v>79</v>
      </c>
    </row>
    <row r="13" ht="13.5">
      <c r="C13" s="85" t="s">
        <v>80</v>
      </c>
    </row>
    <row r="14" spans="3:11" ht="17.25" customHeight="1">
      <c r="C14" s="152" t="s">
        <v>81</v>
      </c>
      <c r="D14" s="152"/>
      <c r="E14" s="152"/>
      <c r="F14" s="152"/>
      <c r="G14" s="152"/>
      <c r="H14" s="152"/>
      <c r="I14" s="152"/>
      <c r="J14" s="152"/>
      <c r="K14" s="152"/>
    </row>
    <row r="15" spans="3:11" ht="26.25" customHeight="1">
      <c r="C15" s="86" t="s">
        <v>82</v>
      </c>
      <c r="D15" s="152" t="s">
        <v>83</v>
      </c>
      <c r="E15" s="156"/>
      <c r="F15" s="156"/>
      <c r="G15" s="156"/>
      <c r="H15" s="156"/>
      <c r="I15" s="156"/>
      <c r="J15" s="156"/>
      <c r="K15" s="156"/>
    </row>
    <row r="16" spans="3:11" ht="26.25" customHeight="1">
      <c r="C16" s="152" t="s">
        <v>84</v>
      </c>
      <c r="D16" s="152"/>
      <c r="E16" s="152"/>
      <c r="F16" s="152"/>
      <c r="G16" s="152"/>
      <c r="H16" s="152"/>
      <c r="I16" s="152"/>
      <c r="J16" s="152"/>
      <c r="K16" s="152"/>
    </row>
    <row r="17" spans="2:11" ht="19.5" customHeight="1">
      <c r="B17" s="155" t="s">
        <v>85</v>
      </c>
      <c r="C17" s="152"/>
      <c r="D17" s="152"/>
      <c r="E17" s="152"/>
      <c r="F17" s="152"/>
      <c r="G17" s="152"/>
      <c r="H17" s="152"/>
      <c r="I17" s="152"/>
      <c r="J17" s="152"/>
      <c r="K17" s="152"/>
    </row>
    <row r="18" ht="15.75" customHeight="1">
      <c r="E18" s="87" t="s">
        <v>86</v>
      </c>
    </row>
    <row r="20" ht="12.75">
      <c r="B20" t="s">
        <v>87</v>
      </c>
    </row>
    <row r="21" ht="12.75">
      <c r="B21" s="84" t="s">
        <v>79</v>
      </c>
    </row>
    <row r="22" ht="13.5">
      <c r="C22" s="85" t="s">
        <v>88</v>
      </c>
    </row>
    <row r="23" spans="3:11" ht="12.75">
      <c r="C23" s="152" t="s">
        <v>81</v>
      </c>
      <c r="D23" s="152"/>
      <c r="E23" s="152"/>
      <c r="F23" s="152"/>
      <c r="G23" s="152"/>
      <c r="H23" s="152"/>
      <c r="I23" s="152"/>
      <c r="J23" s="152"/>
      <c r="K23" s="152"/>
    </row>
    <row r="24" spans="3:11" ht="27" customHeight="1">
      <c r="C24" s="152" t="s">
        <v>89</v>
      </c>
      <c r="D24" s="152"/>
      <c r="E24" s="152"/>
      <c r="F24" s="152"/>
      <c r="G24" s="152"/>
      <c r="H24" s="152"/>
      <c r="I24" s="152"/>
      <c r="J24" s="152"/>
      <c r="K24" s="152"/>
    </row>
  </sheetData>
  <sheetProtection/>
  <mergeCells count="11">
    <mergeCell ref="C2:J2"/>
    <mergeCell ref="B17:K17"/>
    <mergeCell ref="D15:K15"/>
    <mergeCell ref="B11:K11"/>
    <mergeCell ref="C16:K16"/>
    <mergeCell ref="C14:K14"/>
    <mergeCell ref="C23:K23"/>
    <mergeCell ref="C24:K24"/>
    <mergeCell ref="B8:K8"/>
    <mergeCell ref="B7:K7"/>
    <mergeCell ref="B4:K4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B2:AH78"/>
  <sheetViews>
    <sheetView showGridLines="0" zoomScale="75" zoomScaleNormal="75" zoomScalePageLayoutView="0" workbookViewId="0" topLeftCell="A1">
      <selection activeCell="E7" sqref="E7:E78"/>
    </sheetView>
  </sheetViews>
  <sheetFormatPr defaultColWidth="9.00390625" defaultRowHeight="12.75"/>
  <cols>
    <col min="1" max="1" width="3.875" style="0" customWidth="1"/>
    <col min="2" max="2" width="5.75390625" style="31" customWidth="1"/>
    <col min="3" max="3" width="16.75390625" style="6" customWidth="1"/>
    <col min="4" max="4" width="9.875" style="6" customWidth="1"/>
    <col min="5" max="5" width="11.25390625" style="6" customWidth="1"/>
    <col min="6" max="6" width="9.875" style="6" customWidth="1"/>
    <col min="7" max="7" width="8.25390625" style="6" customWidth="1"/>
    <col min="8" max="8" width="12.375" style="6" customWidth="1"/>
    <col min="9" max="9" width="8.125" style="6" customWidth="1"/>
    <col min="10" max="10" width="13.625" style="6" customWidth="1"/>
    <col min="11" max="11" width="8.00390625" style="6" customWidth="1"/>
    <col min="12" max="12" width="11.375" style="6" customWidth="1"/>
    <col min="13" max="13" width="8.875" style="6" customWidth="1"/>
    <col min="14" max="14" width="13.00390625" style="6" customWidth="1"/>
    <col min="15" max="15" width="8.00390625" style="6" customWidth="1"/>
    <col min="16" max="16" width="11.625" style="6" customWidth="1"/>
    <col min="17" max="17" width="4.75390625" style="6" customWidth="1"/>
    <col min="18" max="18" width="10.625" style="6" customWidth="1"/>
    <col min="19" max="19" width="8.75390625" style="63" customWidth="1"/>
    <col min="20" max="20" width="5.375" style="63" customWidth="1"/>
    <col min="21" max="21" width="10.00390625" style="63" customWidth="1"/>
    <col min="22" max="22" width="14.625" style="63" customWidth="1"/>
    <col min="23" max="23" width="5.625" style="6" customWidth="1"/>
    <col min="24" max="24" width="6.25390625" style="0" customWidth="1"/>
    <col min="25" max="25" width="7.125" style="0" customWidth="1"/>
    <col min="26" max="26" width="9.375" style="77" customWidth="1"/>
    <col min="27" max="32" width="1.625" style="0" customWidth="1"/>
    <col min="33" max="33" width="11.875" style="0" customWidth="1"/>
    <col min="34" max="34" width="23.375" style="0" customWidth="1"/>
  </cols>
  <sheetData>
    <row r="1" ht="13.5" thickBot="1"/>
    <row r="2" spans="2:34" ht="18.75" thickBot="1">
      <c r="B2" s="170" t="s">
        <v>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00"/>
      <c r="R2" s="97"/>
      <c r="S2" s="98"/>
      <c r="T2" s="98"/>
      <c r="U2" s="98"/>
      <c r="V2" s="98"/>
      <c r="W2" s="97"/>
      <c r="X2" s="99"/>
      <c r="Y2" s="99"/>
      <c r="Z2" s="102"/>
      <c r="AG2" s="164" t="s">
        <v>74</v>
      </c>
      <c r="AH2" s="165"/>
    </row>
    <row r="3" spans="2:34" ht="12.75" customHeight="1">
      <c r="B3" s="172" t="s">
        <v>35</v>
      </c>
      <c r="C3" s="157" t="s">
        <v>0</v>
      </c>
      <c r="D3" s="157" t="s">
        <v>1</v>
      </c>
      <c r="E3" s="157" t="s">
        <v>24</v>
      </c>
      <c r="F3" s="157" t="s">
        <v>50</v>
      </c>
      <c r="G3" s="157" t="s">
        <v>52</v>
      </c>
      <c r="H3" s="157"/>
      <c r="I3" s="157" t="s">
        <v>53</v>
      </c>
      <c r="J3" s="157"/>
      <c r="K3" s="157" t="s">
        <v>33</v>
      </c>
      <c r="L3" s="157"/>
      <c r="M3" s="157" t="s">
        <v>56</v>
      </c>
      <c r="N3" s="157"/>
      <c r="O3" s="157" t="s">
        <v>25</v>
      </c>
      <c r="P3" s="157"/>
      <c r="Q3" s="159" t="s">
        <v>54</v>
      </c>
      <c r="R3" s="160"/>
      <c r="S3" s="160"/>
      <c r="T3" s="160"/>
      <c r="U3" s="160"/>
      <c r="V3" s="160"/>
      <c r="W3" s="160"/>
      <c r="X3" s="160"/>
      <c r="Y3" s="160"/>
      <c r="Z3" s="161"/>
      <c r="AG3" s="166" t="s">
        <v>73</v>
      </c>
      <c r="AH3" s="168" t="s">
        <v>1</v>
      </c>
    </row>
    <row r="4" spans="2:34" ht="12.75" customHeight="1" thickBot="1">
      <c r="B4" s="173"/>
      <c r="C4" s="158"/>
      <c r="D4" s="158"/>
      <c r="E4" s="158"/>
      <c r="F4" s="158"/>
      <c r="G4" s="45" t="s">
        <v>51</v>
      </c>
      <c r="H4" s="45" t="s">
        <v>5</v>
      </c>
      <c r="I4" s="45" t="s">
        <v>51</v>
      </c>
      <c r="J4" s="45" t="s">
        <v>5</v>
      </c>
      <c r="K4" s="45" t="s">
        <v>51</v>
      </c>
      <c r="L4" s="45" t="s">
        <v>5</v>
      </c>
      <c r="M4" s="45" t="s">
        <v>51</v>
      </c>
      <c r="N4" s="45" t="s">
        <v>5</v>
      </c>
      <c r="O4" s="45" t="s">
        <v>51</v>
      </c>
      <c r="P4" s="45" t="s">
        <v>5</v>
      </c>
      <c r="Q4" s="162" t="s">
        <v>38</v>
      </c>
      <c r="R4" s="163"/>
      <c r="S4" s="104" t="s">
        <v>32</v>
      </c>
      <c r="T4" s="158" t="s">
        <v>55</v>
      </c>
      <c r="U4" s="158"/>
      <c r="V4" s="158"/>
      <c r="W4" s="158"/>
      <c r="X4" s="68" t="s">
        <v>100</v>
      </c>
      <c r="Y4" s="101" t="s">
        <v>101</v>
      </c>
      <c r="Z4" s="103" t="s">
        <v>104</v>
      </c>
      <c r="AG4" s="167"/>
      <c r="AH4" s="169"/>
    </row>
    <row r="5" spans="2:34" ht="12.75" customHeight="1" hidden="1" thickBot="1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105"/>
      <c r="T5" s="67"/>
      <c r="U5" s="67"/>
      <c r="V5" s="67"/>
      <c r="W5" s="62"/>
      <c r="X5" s="39"/>
      <c r="Y5" s="39"/>
      <c r="Z5" s="65"/>
      <c r="AG5" s="78"/>
      <c r="AH5" s="79"/>
    </row>
    <row r="6" spans="2:34" ht="3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4"/>
      <c r="T6" s="64"/>
      <c r="U6" s="64"/>
      <c r="V6" s="64"/>
      <c r="W6" s="47"/>
      <c r="X6" s="47"/>
      <c r="Y6" s="47"/>
      <c r="Z6" s="64"/>
      <c r="AG6" s="80"/>
      <c r="AH6" s="80"/>
    </row>
    <row r="7" spans="2:34" ht="12.75">
      <c r="B7" s="32">
        <v>1</v>
      </c>
      <c r="C7" s="110" t="s">
        <v>129</v>
      </c>
      <c r="D7" s="110" t="s">
        <v>130</v>
      </c>
      <c r="E7" s="110"/>
      <c r="F7" s="110">
        <v>101519</v>
      </c>
      <c r="G7" s="110" t="s">
        <v>131</v>
      </c>
      <c r="H7" s="110" t="s">
        <v>132</v>
      </c>
      <c r="I7" s="110" t="s">
        <v>133</v>
      </c>
      <c r="J7" s="110" t="s">
        <v>134</v>
      </c>
      <c r="K7" s="110" t="s">
        <v>135</v>
      </c>
      <c r="L7" s="110" t="s">
        <v>136</v>
      </c>
      <c r="M7" s="110"/>
      <c r="N7" s="110"/>
      <c r="O7" s="110" t="s">
        <v>137</v>
      </c>
      <c r="P7" s="110" t="s">
        <v>138</v>
      </c>
      <c r="Q7" s="110"/>
      <c r="R7" s="110" t="s">
        <v>139</v>
      </c>
      <c r="S7" s="117" t="s">
        <v>140</v>
      </c>
      <c r="T7" s="110"/>
      <c r="U7" s="110" t="s">
        <v>141</v>
      </c>
      <c r="V7" s="110" t="s">
        <v>142</v>
      </c>
      <c r="W7" s="110" t="s">
        <v>143</v>
      </c>
      <c r="X7" s="110">
        <v>1</v>
      </c>
      <c r="Y7" s="110" t="s">
        <v>144</v>
      </c>
      <c r="Z7" s="117" t="s">
        <v>145</v>
      </c>
      <c r="AA7">
        <v>330388</v>
      </c>
      <c r="AB7" t="e">
        <v>#N/A</v>
      </c>
      <c r="AG7" s="81"/>
      <c r="AH7" s="39"/>
    </row>
    <row r="8" spans="2:34" ht="12.75">
      <c r="B8" s="32">
        <v>2</v>
      </c>
      <c r="C8" s="110" t="s">
        <v>146</v>
      </c>
      <c r="D8" s="110" t="s">
        <v>147</v>
      </c>
      <c r="E8" s="110"/>
      <c r="F8" s="110">
        <v>101490</v>
      </c>
      <c r="G8" s="110" t="s">
        <v>131</v>
      </c>
      <c r="H8" s="110" t="s">
        <v>132</v>
      </c>
      <c r="I8" s="110" t="s">
        <v>133</v>
      </c>
      <c r="J8" s="110" t="s">
        <v>134</v>
      </c>
      <c r="K8" s="110" t="s">
        <v>135</v>
      </c>
      <c r="L8" s="110" t="s">
        <v>136</v>
      </c>
      <c r="M8" s="110"/>
      <c r="N8" s="110"/>
      <c r="O8" s="110" t="s">
        <v>137</v>
      </c>
      <c r="P8" s="110" t="s">
        <v>138</v>
      </c>
      <c r="Q8" s="110"/>
      <c r="R8" s="110" t="s">
        <v>148</v>
      </c>
      <c r="S8" s="117" t="s">
        <v>149</v>
      </c>
      <c r="T8" s="117" t="s">
        <v>122</v>
      </c>
      <c r="U8" s="117" t="s">
        <v>141</v>
      </c>
      <c r="V8" s="117" t="s">
        <v>142</v>
      </c>
      <c r="W8" s="110" t="s">
        <v>143</v>
      </c>
      <c r="X8" s="110">
        <v>1</v>
      </c>
      <c r="Y8" s="110" t="s">
        <v>144</v>
      </c>
      <c r="Z8" s="117" t="s">
        <v>150</v>
      </c>
      <c r="AA8">
        <v>330383</v>
      </c>
      <c r="AB8" t="e">
        <v>#N/A</v>
      </c>
      <c r="AG8" s="39"/>
      <c r="AH8" s="39"/>
    </row>
    <row r="9" spans="2:34" ht="12.75">
      <c r="B9" s="33">
        <v>3</v>
      </c>
      <c r="C9" s="111" t="s">
        <v>151</v>
      </c>
      <c r="D9" s="111" t="s">
        <v>152</v>
      </c>
      <c r="E9" s="111"/>
      <c r="F9" s="111">
        <v>101571</v>
      </c>
      <c r="G9" s="111" t="s">
        <v>153</v>
      </c>
      <c r="H9" s="111" t="s">
        <v>154</v>
      </c>
      <c r="I9" s="111" t="s">
        <v>155</v>
      </c>
      <c r="J9" s="111" t="s">
        <v>156</v>
      </c>
      <c r="K9" s="111" t="s">
        <v>135</v>
      </c>
      <c r="L9" s="111" t="s">
        <v>136</v>
      </c>
      <c r="M9" s="111"/>
      <c r="N9" s="111"/>
      <c r="O9" s="111" t="s">
        <v>137</v>
      </c>
      <c r="P9" s="111" t="s">
        <v>138</v>
      </c>
      <c r="Q9" s="111"/>
      <c r="R9" s="111" t="s">
        <v>157</v>
      </c>
      <c r="S9" s="118" t="s">
        <v>158</v>
      </c>
      <c r="T9" s="118" t="s">
        <v>122</v>
      </c>
      <c r="U9" s="118" t="s">
        <v>141</v>
      </c>
      <c r="V9" s="118" t="s">
        <v>142</v>
      </c>
      <c r="W9" s="111" t="s">
        <v>143</v>
      </c>
      <c r="X9" s="111">
        <v>1</v>
      </c>
      <c r="Y9" s="111" t="s">
        <v>144</v>
      </c>
      <c r="Z9" s="118" t="s">
        <v>145</v>
      </c>
      <c r="AA9">
        <v>330353</v>
      </c>
      <c r="AB9" t="e">
        <v>#N/A</v>
      </c>
      <c r="AG9" s="40"/>
      <c r="AH9" s="40"/>
    </row>
    <row r="10" spans="2:34" ht="12.75">
      <c r="B10" s="34">
        <v>4</v>
      </c>
      <c r="C10" s="112" t="s">
        <v>159</v>
      </c>
      <c r="D10" s="112" t="s">
        <v>160</v>
      </c>
      <c r="E10" s="112"/>
      <c r="F10" s="112">
        <v>101387</v>
      </c>
      <c r="G10" s="112" t="s">
        <v>131</v>
      </c>
      <c r="H10" s="112" t="s">
        <v>132</v>
      </c>
      <c r="I10" s="112" t="s">
        <v>133</v>
      </c>
      <c r="J10" s="112" t="s">
        <v>134</v>
      </c>
      <c r="K10" s="112" t="s">
        <v>135</v>
      </c>
      <c r="L10" s="112" t="s">
        <v>136</v>
      </c>
      <c r="M10" s="112"/>
      <c r="N10" s="112"/>
      <c r="O10" s="112" t="s">
        <v>137</v>
      </c>
      <c r="P10" s="112" t="s">
        <v>138</v>
      </c>
      <c r="Q10" s="112"/>
      <c r="R10" s="112" t="s">
        <v>148</v>
      </c>
      <c r="S10" s="119" t="s">
        <v>149</v>
      </c>
      <c r="T10" s="119" t="s">
        <v>122</v>
      </c>
      <c r="U10" s="119" t="s">
        <v>141</v>
      </c>
      <c r="V10" s="119" t="s">
        <v>142</v>
      </c>
      <c r="W10" s="112" t="s">
        <v>143</v>
      </c>
      <c r="X10" s="112">
        <v>1</v>
      </c>
      <c r="Y10" s="112" t="s">
        <v>144</v>
      </c>
      <c r="Z10" s="119" t="s">
        <v>150</v>
      </c>
      <c r="AA10">
        <v>330377</v>
      </c>
      <c r="AB10" t="e">
        <v>#N/A</v>
      </c>
      <c r="AG10" s="41"/>
      <c r="AH10" s="41"/>
    </row>
    <row r="11" spans="2:34" ht="12.75">
      <c r="B11" s="35">
        <v>5</v>
      </c>
      <c r="C11" s="113" t="s">
        <v>161</v>
      </c>
      <c r="D11" s="113" t="s">
        <v>162</v>
      </c>
      <c r="E11" s="113"/>
      <c r="F11" s="113">
        <v>101325</v>
      </c>
      <c r="G11" s="113" t="s">
        <v>153</v>
      </c>
      <c r="H11" s="113" t="s">
        <v>154</v>
      </c>
      <c r="I11" s="113" t="s">
        <v>155</v>
      </c>
      <c r="J11" s="113" t="s">
        <v>156</v>
      </c>
      <c r="K11" s="113" t="s">
        <v>135</v>
      </c>
      <c r="L11" s="113" t="s">
        <v>136</v>
      </c>
      <c r="M11" s="113"/>
      <c r="N11" s="113"/>
      <c r="O11" s="113" t="s">
        <v>137</v>
      </c>
      <c r="P11" s="113" t="s">
        <v>138</v>
      </c>
      <c r="Q11" s="113"/>
      <c r="R11" s="113" t="s">
        <v>157</v>
      </c>
      <c r="S11" s="120" t="s">
        <v>149</v>
      </c>
      <c r="T11" s="120" t="s">
        <v>122</v>
      </c>
      <c r="U11" s="120" t="s">
        <v>141</v>
      </c>
      <c r="V11" s="120" t="s">
        <v>142</v>
      </c>
      <c r="W11" s="113" t="s">
        <v>143</v>
      </c>
      <c r="X11" s="113">
        <v>1</v>
      </c>
      <c r="Y11" s="113" t="s">
        <v>144</v>
      </c>
      <c r="Z11" s="120" t="s">
        <v>150</v>
      </c>
      <c r="AA11">
        <v>330339</v>
      </c>
      <c r="AB11" t="e">
        <v>#N/A</v>
      </c>
      <c r="AG11" s="42"/>
      <c r="AH11" s="42"/>
    </row>
    <row r="12" spans="2:34" ht="12.75">
      <c r="B12" s="36">
        <v>6</v>
      </c>
      <c r="C12" s="114" t="s">
        <v>163</v>
      </c>
      <c r="D12" s="114" t="s">
        <v>141</v>
      </c>
      <c r="E12" s="114"/>
      <c r="F12" s="114">
        <v>101425</v>
      </c>
      <c r="G12" s="114" t="s">
        <v>131</v>
      </c>
      <c r="H12" s="114" t="s">
        <v>132</v>
      </c>
      <c r="I12" s="114" t="s">
        <v>133</v>
      </c>
      <c r="J12" s="114" t="s">
        <v>134</v>
      </c>
      <c r="K12" s="114" t="s">
        <v>135</v>
      </c>
      <c r="L12" s="114" t="s">
        <v>136</v>
      </c>
      <c r="M12" s="114"/>
      <c r="N12" s="114"/>
      <c r="O12" s="114" t="s">
        <v>137</v>
      </c>
      <c r="P12" s="114" t="s">
        <v>138</v>
      </c>
      <c r="Q12" s="114"/>
      <c r="R12" s="114" t="s">
        <v>157</v>
      </c>
      <c r="S12" s="121" t="s">
        <v>149</v>
      </c>
      <c r="T12" s="121" t="s">
        <v>122</v>
      </c>
      <c r="U12" s="121" t="s">
        <v>141</v>
      </c>
      <c r="V12" s="121" t="s">
        <v>142</v>
      </c>
      <c r="W12" s="114" t="s">
        <v>143</v>
      </c>
      <c r="X12" s="114">
        <v>1</v>
      </c>
      <c r="Y12" s="114" t="s">
        <v>144</v>
      </c>
      <c r="Z12" s="121" t="s">
        <v>150</v>
      </c>
      <c r="AA12">
        <v>330378</v>
      </c>
      <c r="AB12" t="e">
        <v>#N/A</v>
      </c>
      <c r="AG12" s="43"/>
      <c r="AH12" s="43"/>
    </row>
    <row r="13" spans="2:34" ht="12.75">
      <c r="B13" s="37">
        <v>7</v>
      </c>
      <c r="C13" s="115" t="s">
        <v>164</v>
      </c>
      <c r="D13" s="115" t="s">
        <v>165</v>
      </c>
      <c r="E13" s="115"/>
      <c r="F13" s="115">
        <v>101171</v>
      </c>
      <c r="G13" s="115" t="s">
        <v>153</v>
      </c>
      <c r="H13" s="115" t="s">
        <v>154</v>
      </c>
      <c r="I13" s="115" t="s">
        <v>155</v>
      </c>
      <c r="J13" s="115" t="s">
        <v>156</v>
      </c>
      <c r="K13" s="115" t="s">
        <v>135</v>
      </c>
      <c r="L13" s="115" t="s">
        <v>136</v>
      </c>
      <c r="M13" s="115"/>
      <c r="N13" s="115"/>
      <c r="O13" s="115" t="s">
        <v>137</v>
      </c>
      <c r="P13" s="115" t="s">
        <v>138</v>
      </c>
      <c r="Q13" s="115"/>
      <c r="R13" s="115" t="s">
        <v>157</v>
      </c>
      <c r="S13" s="122" t="s">
        <v>158</v>
      </c>
      <c r="T13" s="122" t="s">
        <v>122</v>
      </c>
      <c r="U13" s="122" t="s">
        <v>141</v>
      </c>
      <c r="V13" s="122" t="s">
        <v>142</v>
      </c>
      <c r="W13" s="115" t="s">
        <v>143</v>
      </c>
      <c r="X13" s="115">
        <v>1</v>
      </c>
      <c r="Y13" s="115" t="s">
        <v>144</v>
      </c>
      <c r="Z13" s="122" t="s">
        <v>145</v>
      </c>
      <c r="AA13">
        <v>330326</v>
      </c>
      <c r="AB13" t="e">
        <v>#N/A</v>
      </c>
      <c r="AG13" s="44"/>
      <c r="AH13" s="44"/>
    </row>
    <row r="14" spans="2:34" ht="12.75">
      <c r="B14" s="31">
        <v>8</v>
      </c>
      <c r="C14" t="s">
        <v>166</v>
      </c>
      <c r="D14" s="31" t="s">
        <v>167</v>
      </c>
      <c r="E14"/>
      <c r="F14" s="31">
        <v>101250</v>
      </c>
      <c r="G14" t="s">
        <v>153</v>
      </c>
      <c r="H14" s="31" t="s">
        <v>154</v>
      </c>
      <c r="I14" t="s">
        <v>155</v>
      </c>
      <c r="J14" s="31" t="s">
        <v>156</v>
      </c>
      <c r="K14" t="s">
        <v>135</v>
      </c>
      <c r="L14" s="31" t="s">
        <v>136</v>
      </c>
      <c r="M14"/>
      <c r="N14" s="31"/>
      <c r="O14" t="s">
        <v>137</v>
      </c>
      <c r="P14" s="31" t="s">
        <v>138</v>
      </c>
      <c r="Q14"/>
      <c r="R14" s="31" t="s">
        <v>148</v>
      </c>
      <c r="S14" s="77" t="s">
        <v>158</v>
      </c>
      <c r="T14" s="31"/>
      <c r="U14" t="s">
        <v>141</v>
      </c>
      <c r="V14" s="31" t="s">
        <v>142</v>
      </c>
      <c r="W14" t="s">
        <v>143</v>
      </c>
      <c r="X14" s="31">
        <v>1</v>
      </c>
      <c r="Y14" t="s">
        <v>144</v>
      </c>
      <c r="Z14" s="124" t="s">
        <v>145</v>
      </c>
      <c r="AA14">
        <v>330331</v>
      </c>
      <c r="AB14" s="31" t="e">
        <v>#N/A</v>
      </c>
      <c r="AD14" s="31"/>
      <c r="AF14" s="31"/>
      <c r="AH14" s="6"/>
    </row>
    <row r="15" spans="2:34" ht="12.75">
      <c r="B15" s="31">
        <v>9</v>
      </c>
      <c r="C15" s="116" t="s">
        <v>168</v>
      </c>
      <c r="D15" s="116" t="s">
        <v>169</v>
      </c>
      <c r="E15" s="116"/>
      <c r="F15" s="116">
        <v>101401</v>
      </c>
      <c r="G15" s="116" t="s">
        <v>153</v>
      </c>
      <c r="H15" s="116" t="s">
        <v>154</v>
      </c>
      <c r="I15" s="116" t="s">
        <v>155</v>
      </c>
      <c r="J15" s="116" t="s">
        <v>156</v>
      </c>
      <c r="K15" s="116" t="s">
        <v>135</v>
      </c>
      <c r="L15" s="116" t="s">
        <v>136</v>
      </c>
      <c r="M15" s="116"/>
      <c r="N15" s="116"/>
      <c r="O15" s="116" t="s">
        <v>137</v>
      </c>
      <c r="P15" s="116" t="s">
        <v>138</v>
      </c>
      <c r="Q15" s="116"/>
      <c r="R15" s="116" t="s">
        <v>157</v>
      </c>
      <c r="S15" s="123" t="s">
        <v>158</v>
      </c>
      <c r="T15" s="123" t="s">
        <v>122</v>
      </c>
      <c r="U15" s="123" t="s">
        <v>141</v>
      </c>
      <c r="V15" s="123" t="s">
        <v>142</v>
      </c>
      <c r="W15" s="116" t="s">
        <v>143</v>
      </c>
      <c r="X15" s="116">
        <v>1</v>
      </c>
      <c r="Y15" s="116" t="s">
        <v>144</v>
      </c>
      <c r="Z15" s="123" t="s">
        <v>145</v>
      </c>
      <c r="AA15">
        <v>330346</v>
      </c>
      <c r="AB15" t="e">
        <v>#N/A</v>
      </c>
      <c r="AG15" s="6"/>
      <c r="AH15" s="6"/>
    </row>
    <row r="16" spans="2:28" ht="12.75">
      <c r="B16" s="31">
        <v>10</v>
      </c>
      <c r="C16" s="6" t="s">
        <v>170</v>
      </c>
      <c r="D16" s="6" t="s">
        <v>171</v>
      </c>
      <c r="F16" s="6">
        <v>101572</v>
      </c>
      <c r="G16" s="6" t="s">
        <v>131</v>
      </c>
      <c r="H16" s="6" t="s">
        <v>132</v>
      </c>
      <c r="I16" s="6" t="s">
        <v>133</v>
      </c>
      <c r="J16" s="6" t="s">
        <v>134</v>
      </c>
      <c r="K16" s="6" t="s">
        <v>135</v>
      </c>
      <c r="L16" s="6" t="s">
        <v>136</v>
      </c>
      <c r="O16" s="6" t="s">
        <v>137</v>
      </c>
      <c r="P16" s="6" t="s">
        <v>138</v>
      </c>
      <c r="R16" s="6" t="s">
        <v>148</v>
      </c>
      <c r="S16" s="63" t="s">
        <v>158</v>
      </c>
      <c r="T16" s="63" t="s">
        <v>122</v>
      </c>
      <c r="U16" s="63" t="s">
        <v>141</v>
      </c>
      <c r="V16" s="63" t="s">
        <v>142</v>
      </c>
      <c r="W16" s="6" t="s">
        <v>143</v>
      </c>
      <c r="X16" s="6">
        <v>1</v>
      </c>
      <c r="Y16" s="116" t="s">
        <v>144</v>
      </c>
      <c r="Z16" s="77" t="s">
        <v>145</v>
      </c>
      <c r="AA16">
        <v>330389</v>
      </c>
      <c r="AB16" t="e">
        <v>#N/A</v>
      </c>
    </row>
    <row r="17" spans="2:28" ht="12.75">
      <c r="B17" s="31">
        <v>11</v>
      </c>
      <c r="C17" s="6" t="s">
        <v>172</v>
      </c>
      <c r="D17" s="6" t="s">
        <v>173</v>
      </c>
      <c r="F17" s="6">
        <v>101460</v>
      </c>
      <c r="G17" s="6" t="s">
        <v>153</v>
      </c>
      <c r="H17" s="6" t="s">
        <v>154</v>
      </c>
      <c r="I17" s="6" t="s">
        <v>155</v>
      </c>
      <c r="J17" s="6" t="s">
        <v>156</v>
      </c>
      <c r="K17" s="6" t="s">
        <v>135</v>
      </c>
      <c r="L17" s="6" t="s">
        <v>136</v>
      </c>
      <c r="O17" s="6" t="s">
        <v>137</v>
      </c>
      <c r="P17" s="6" t="s">
        <v>138</v>
      </c>
      <c r="R17" s="6" t="s">
        <v>148</v>
      </c>
      <c r="S17" s="63" t="s">
        <v>149</v>
      </c>
      <c r="T17" s="63" t="s">
        <v>122</v>
      </c>
      <c r="U17" s="63" t="s">
        <v>141</v>
      </c>
      <c r="V17" s="63" t="s">
        <v>142</v>
      </c>
      <c r="W17" s="6" t="s">
        <v>143</v>
      </c>
      <c r="X17">
        <v>1</v>
      </c>
      <c r="Y17" t="s">
        <v>144</v>
      </c>
      <c r="Z17" s="77" t="s">
        <v>150</v>
      </c>
      <c r="AA17">
        <v>330347</v>
      </c>
      <c r="AB17" t="e">
        <v>#N/A</v>
      </c>
    </row>
    <row r="18" spans="2:28" ht="12.75">
      <c r="B18" s="31">
        <v>12</v>
      </c>
      <c r="C18" s="6" t="s">
        <v>174</v>
      </c>
      <c r="D18" s="6" t="s">
        <v>175</v>
      </c>
      <c r="F18" s="6">
        <v>101202</v>
      </c>
      <c r="G18" s="6" t="s">
        <v>131</v>
      </c>
      <c r="H18" s="6" t="s">
        <v>132</v>
      </c>
      <c r="I18" s="6" t="s">
        <v>133</v>
      </c>
      <c r="J18" s="6" t="s">
        <v>134</v>
      </c>
      <c r="K18" s="6" t="s">
        <v>176</v>
      </c>
      <c r="L18" s="6" t="s">
        <v>177</v>
      </c>
      <c r="O18" s="6" t="s">
        <v>137</v>
      </c>
      <c r="P18" s="6" t="s">
        <v>138</v>
      </c>
      <c r="R18" s="6" t="s">
        <v>148</v>
      </c>
      <c r="S18" s="63" t="s">
        <v>158</v>
      </c>
      <c r="T18" s="63" t="s">
        <v>122</v>
      </c>
      <c r="U18" s="63" t="s">
        <v>141</v>
      </c>
      <c r="V18" s="63" t="s">
        <v>142</v>
      </c>
      <c r="W18" s="6" t="s">
        <v>143</v>
      </c>
      <c r="X18">
        <v>1</v>
      </c>
      <c r="Y18" t="s">
        <v>144</v>
      </c>
      <c r="Z18" s="77" t="s">
        <v>145</v>
      </c>
      <c r="AA18">
        <v>330364</v>
      </c>
      <c r="AB18" t="e">
        <v>#N/A</v>
      </c>
    </row>
    <row r="19" spans="2:28" ht="12.75">
      <c r="B19" s="31">
        <v>13</v>
      </c>
      <c r="C19" s="6" t="s">
        <v>178</v>
      </c>
      <c r="D19" s="6" t="s">
        <v>179</v>
      </c>
      <c r="F19" s="6">
        <v>101374</v>
      </c>
      <c r="G19" s="6" t="s">
        <v>131</v>
      </c>
      <c r="H19" s="6" t="s">
        <v>132</v>
      </c>
      <c r="I19" s="6" t="s">
        <v>133</v>
      </c>
      <c r="J19" s="6" t="s">
        <v>134</v>
      </c>
      <c r="K19" s="6" t="s">
        <v>176</v>
      </c>
      <c r="L19" s="6" t="s">
        <v>177</v>
      </c>
      <c r="O19" s="6" t="s">
        <v>137</v>
      </c>
      <c r="P19" s="6" t="s">
        <v>138</v>
      </c>
      <c r="R19" s="6" t="s">
        <v>157</v>
      </c>
      <c r="S19" s="63" t="s">
        <v>158</v>
      </c>
      <c r="T19" s="63" t="s">
        <v>122</v>
      </c>
      <c r="U19" s="63" t="s">
        <v>141</v>
      </c>
      <c r="V19" s="63" t="s">
        <v>142</v>
      </c>
      <c r="W19" s="6" t="s">
        <v>143</v>
      </c>
      <c r="X19">
        <v>1</v>
      </c>
      <c r="Y19" t="s">
        <v>144</v>
      </c>
      <c r="Z19" s="77" t="s">
        <v>145</v>
      </c>
      <c r="AA19">
        <v>337579</v>
      </c>
      <c r="AB19" t="e">
        <v>#N/A</v>
      </c>
    </row>
    <row r="20" spans="2:28" ht="12.75">
      <c r="B20" s="31">
        <v>14</v>
      </c>
      <c r="C20" s="6" t="s">
        <v>180</v>
      </c>
      <c r="D20" s="6" t="s">
        <v>181</v>
      </c>
      <c r="F20" s="6">
        <v>101479</v>
      </c>
      <c r="G20" s="6" t="s">
        <v>131</v>
      </c>
      <c r="H20" s="6" t="s">
        <v>132</v>
      </c>
      <c r="I20" s="6" t="s">
        <v>133</v>
      </c>
      <c r="J20" s="6" t="s">
        <v>134</v>
      </c>
      <c r="K20" s="6" t="s">
        <v>135</v>
      </c>
      <c r="L20" s="6" t="s">
        <v>136</v>
      </c>
      <c r="O20" s="6" t="s">
        <v>137</v>
      </c>
      <c r="P20" s="6" t="s">
        <v>138</v>
      </c>
      <c r="R20" s="6" t="s">
        <v>182</v>
      </c>
      <c r="S20" s="63" t="s">
        <v>183</v>
      </c>
      <c r="T20" s="63" t="s">
        <v>184</v>
      </c>
      <c r="U20" s="63" t="s">
        <v>185</v>
      </c>
      <c r="V20" s="63" t="s">
        <v>186</v>
      </c>
      <c r="X20">
        <v>1</v>
      </c>
      <c r="Y20" t="s">
        <v>144</v>
      </c>
      <c r="Z20" s="77" t="s">
        <v>183</v>
      </c>
      <c r="AA20">
        <v>330382</v>
      </c>
      <c r="AB20" t="e">
        <v>#N/A</v>
      </c>
    </row>
    <row r="21" spans="2:28" ht="12.75">
      <c r="B21" s="31">
        <v>15</v>
      </c>
      <c r="C21" s="6" t="s">
        <v>187</v>
      </c>
      <c r="D21" s="6" t="s">
        <v>188</v>
      </c>
      <c r="F21" s="6">
        <v>101497</v>
      </c>
      <c r="G21" s="6" t="s">
        <v>131</v>
      </c>
      <c r="H21" s="6" t="s">
        <v>132</v>
      </c>
      <c r="I21" s="6" t="s">
        <v>133</v>
      </c>
      <c r="J21" s="6" t="s">
        <v>134</v>
      </c>
      <c r="K21" s="6" t="s">
        <v>135</v>
      </c>
      <c r="L21" s="6" t="s">
        <v>136</v>
      </c>
      <c r="O21" s="6" t="s">
        <v>137</v>
      </c>
      <c r="P21" s="6" t="s">
        <v>138</v>
      </c>
      <c r="R21" s="6" t="s">
        <v>157</v>
      </c>
      <c r="S21" s="63" t="s">
        <v>149</v>
      </c>
      <c r="T21" s="63" t="s">
        <v>122</v>
      </c>
      <c r="U21" s="63" t="s">
        <v>141</v>
      </c>
      <c r="V21" s="63" t="s">
        <v>142</v>
      </c>
      <c r="W21" s="6" t="s">
        <v>143</v>
      </c>
      <c r="X21">
        <v>1</v>
      </c>
      <c r="Y21" t="s">
        <v>144</v>
      </c>
      <c r="Z21" s="77" t="s">
        <v>150</v>
      </c>
      <c r="AA21">
        <v>330384</v>
      </c>
      <c r="AB21" t="e">
        <v>#N/A</v>
      </c>
    </row>
    <row r="22" spans="2:28" ht="12.75">
      <c r="B22" s="31">
        <v>16</v>
      </c>
      <c r="C22" s="6" t="s">
        <v>189</v>
      </c>
      <c r="D22" s="6" t="s">
        <v>190</v>
      </c>
      <c r="F22" s="6">
        <v>101432</v>
      </c>
      <c r="G22" s="6" t="s">
        <v>131</v>
      </c>
      <c r="H22" s="6" t="s">
        <v>132</v>
      </c>
      <c r="I22" s="6" t="s">
        <v>133</v>
      </c>
      <c r="J22" s="6" t="s">
        <v>134</v>
      </c>
      <c r="K22" s="6" t="s">
        <v>135</v>
      </c>
      <c r="L22" s="6" t="s">
        <v>136</v>
      </c>
      <c r="O22" s="6" t="s">
        <v>137</v>
      </c>
      <c r="P22" s="6" t="s">
        <v>138</v>
      </c>
      <c r="R22" s="6" t="s">
        <v>148</v>
      </c>
      <c r="S22" s="63" t="s">
        <v>149</v>
      </c>
      <c r="T22" s="63" t="s">
        <v>122</v>
      </c>
      <c r="U22" s="63" t="s">
        <v>141</v>
      </c>
      <c r="V22" s="63" t="s">
        <v>142</v>
      </c>
      <c r="W22" s="6" t="s">
        <v>143</v>
      </c>
      <c r="X22">
        <v>1</v>
      </c>
      <c r="Y22" t="s">
        <v>144</v>
      </c>
      <c r="Z22" s="77" t="s">
        <v>150</v>
      </c>
      <c r="AA22">
        <v>330379</v>
      </c>
      <c r="AB22" t="e">
        <v>#N/A</v>
      </c>
    </row>
    <row r="23" spans="2:28" ht="12.75">
      <c r="B23" s="31">
        <v>17</v>
      </c>
      <c r="C23" s="6" t="s">
        <v>191</v>
      </c>
      <c r="D23" s="6" t="s">
        <v>192</v>
      </c>
      <c r="F23" s="6">
        <v>101320</v>
      </c>
      <c r="G23" s="6" t="s">
        <v>153</v>
      </c>
      <c r="H23" s="6" t="s">
        <v>154</v>
      </c>
      <c r="I23" s="6" t="s">
        <v>155</v>
      </c>
      <c r="J23" s="6" t="s">
        <v>156</v>
      </c>
      <c r="K23" s="6" t="s">
        <v>135</v>
      </c>
      <c r="L23" s="6" t="s">
        <v>136</v>
      </c>
      <c r="O23" s="6" t="s">
        <v>137</v>
      </c>
      <c r="P23" s="6" t="s">
        <v>138</v>
      </c>
      <c r="R23" s="6" t="s">
        <v>148</v>
      </c>
      <c r="S23" s="63" t="s">
        <v>158</v>
      </c>
      <c r="T23" s="63" t="s">
        <v>122</v>
      </c>
      <c r="U23" s="63" t="s">
        <v>141</v>
      </c>
      <c r="V23" s="63" t="s">
        <v>142</v>
      </c>
      <c r="W23" s="6" t="s">
        <v>143</v>
      </c>
      <c r="X23">
        <v>1</v>
      </c>
      <c r="Y23" t="s">
        <v>144</v>
      </c>
      <c r="Z23" s="77" t="s">
        <v>145</v>
      </c>
      <c r="AA23">
        <v>330337</v>
      </c>
      <c r="AB23" t="e">
        <v>#N/A</v>
      </c>
    </row>
    <row r="24" spans="2:28" ht="12.75">
      <c r="B24" s="31">
        <v>18</v>
      </c>
      <c r="C24" s="6" t="s">
        <v>193</v>
      </c>
      <c r="D24" s="6" t="s">
        <v>194</v>
      </c>
      <c r="F24" s="6">
        <v>101323</v>
      </c>
      <c r="G24" s="6" t="s">
        <v>153</v>
      </c>
      <c r="H24" s="6" t="s">
        <v>154</v>
      </c>
      <c r="I24" s="6" t="s">
        <v>155</v>
      </c>
      <c r="J24" s="6" t="s">
        <v>156</v>
      </c>
      <c r="K24" s="6" t="s">
        <v>135</v>
      </c>
      <c r="L24" s="6" t="s">
        <v>136</v>
      </c>
      <c r="O24" s="6" t="s">
        <v>137</v>
      </c>
      <c r="P24" s="6" t="s">
        <v>138</v>
      </c>
      <c r="R24" s="6" t="s">
        <v>157</v>
      </c>
      <c r="S24" s="63" t="s">
        <v>149</v>
      </c>
      <c r="T24" s="63" t="s">
        <v>122</v>
      </c>
      <c r="U24" s="63" t="s">
        <v>141</v>
      </c>
      <c r="V24" s="63" t="s">
        <v>142</v>
      </c>
      <c r="W24" s="6" t="s">
        <v>143</v>
      </c>
      <c r="X24">
        <v>1</v>
      </c>
      <c r="Y24" t="s">
        <v>144</v>
      </c>
      <c r="Z24" s="77" t="s">
        <v>150</v>
      </c>
      <c r="AA24">
        <v>330338</v>
      </c>
      <c r="AB24" t="e">
        <v>#N/A</v>
      </c>
    </row>
    <row r="25" spans="2:28" ht="12.75">
      <c r="B25" s="31">
        <v>19</v>
      </c>
      <c r="C25" s="6" t="s">
        <v>195</v>
      </c>
      <c r="D25" s="6" t="s">
        <v>196</v>
      </c>
      <c r="F25" s="6">
        <v>101173</v>
      </c>
      <c r="G25" s="6" t="s">
        <v>153</v>
      </c>
      <c r="H25" s="6" t="s">
        <v>154</v>
      </c>
      <c r="I25" s="6" t="s">
        <v>155</v>
      </c>
      <c r="J25" s="6" t="s">
        <v>156</v>
      </c>
      <c r="K25" s="6" t="s">
        <v>135</v>
      </c>
      <c r="L25" s="6" t="s">
        <v>136</v>
      </c>
      <c r="O25" s="6" t="s">
        <v>137</v>
      </c>
      <c r="P25" s="6" t="s">
        <v>138</v>
      </c>
      <c r="R25" s="6" t="s">
        <v>157</v>
      </c>
      <c r="S25" s="63" t="s">
        <v>149</v>
      </c>
      <c r="T25" s="63" t="s">
        <v>122</v>
      </c>
      <c r="U25" s="63" t="s">
        <v>141</v>
      </c>
      <c r="V25" s="63" t="s">
        <v>142</v>
      </c>
      <c r="W25" s="6" t="s">
        <v>143</v>
      </c>
      <c r="X25">
        <v>1</v>
      </c>
      <c r="Y25" t="s">
        <v>144</v>
      </c>
      <c r="Z25" s="77" t="s">
        <v>150</v>
      </c>
      <c r="AA25">
        <v>330328</v>
      </c>
      <c r="AB25" t="e">
        <v>#N/A</v>
      </c>
    </row>
    <row r="26" spans="2:28" ht="12.75">
      <c r="B26" s="31">
        <v>20</v>
      </c>
      <c r="C26" s="6" t="s">
        <v>195</v>
      </c>
      <c r="D26" s="6" t="s">
        <v>197</v>
      </c>
      <c r="F26" s="6">
        <v>101169</v>
      </c>
      <c r="G26" s="6" t="s">
        <v>153</v>
      </c>
      <c r="H26" s="6" t="s">
        <v>154</v>
      </c>
      <c r="I26" s="6" t="s">
        <v>155</v>
      </c>
      <c r="J26" s="6" t="s">
        <v>156</v>
      </c>
      <c r="K26" s="6" t="s">
        <v>135</v>
      </c>
      <c r="L26" s="6" t="s">
        <v>136</v>
      </c>
      <c r="O26" s="6" t="s">
        <v>137</v>
      </c>
      <c r="P26" s="6" t="s">
        <v>138</v>
      </c>
      <c r="R26" s="6" t="s">
        <v>157</v>
      </c>
      <c r="S26" s="63" t="s">
        <v>149</v>
      </c>
      <c r="T26" s="63" t="s">
        <v>122</v>
      </c>
      <c r="U26" s="63" t="s">
        <v>141</v>
      </c>
      <c r="V26" s="63" t="s">
        <v>142</v>
      </c>
      <c r="W26" s="6" t="s">
        <v>143</v>
      </c>
      <c r="X26">
        <v>1</v>
      </c>
      <c r="Y26" t="s">
        <v>144</v>
      </c>
      <c r="Z26" s="77" t="s">
        <v>150</v>
      </c>
      <c r="AA26">
        <v>330325</v>
      </c>
      <c r="AB26" t="e">
        <v>#N/A</v>
      </c>
    </row>
    <row r="27" spans="2:28" ht="12.75">
      <c r="B27" s="31">
        <v>21</v>
      </c>
      <c r="C27" s="6" t="s">
        <v>198</v>
      </c>
      <c r="D27" s="6" t="s">
        <v>199</v>
      </c>
      <c r="F27" s="6">
        <v>101318</v>
      </c>
      <c r="G27" s="6" t="s">
        <v>153</v>
      </c>
      <c r="H27" s="6" t="s">
        <v>154</v>
      </c>
      <c r="I27" s="6" t="s">
        <v>155</v>
      </c>
      <c r="J27" s="6" t="s">
        <v>156</v>
      </c>
      <c r="K27" s="6" t="s">
        <v>135</v>
      </c>
      <c r="L27" s="6" t="s">
        <v>136</v>
      </c>
      <c r="O27" s="6" t="s">
        <v>137</v>
      </c>
      <c r="P27" s="6" t="s">
        <v>138</v>
      </c>
      <c r="R27" s="6" t="s">
        <v>148</v>
      </c>
      <c r="S27" s="63" t="s">
        <v>140</v>
      </c>
      <c r="T27" s="63" t="s">
        <v>122</v>
      </c>
      <c r="U27" s="63" t="s">
        <v>141</v>
      </c>
      <c r="V27" s="63" t="s">
        <v>142</v>
      </c>
      <c r="W27" s="6" t="s">
        <v>143</v>
      </c>
      <c r="X27">
        <v>1</v>
      </c>
      <c r="Y27" t="s">
        <v>144</v>
      </c>
      <c r="Z27" s="77" t="s">
        <v>145</v>
      </c>
      <c r="AA27">
        <v>330335</v>
      </c>
      <c r="AB27" t="e">
        <v>#N/A</v>
      </c>
    </row>
    <row r="28" spans="2:28" ht="12.75">
      <c r="B28" s="31">
        <v>22</v>
      </c>
      <c r="C28" s="6" t="s">
        <v>200</v>
      </c>
      <c r="D28" s="6" t="s">
        <v>201</v>
      </c>
      <c r="F28" s="6">
        <v>101441</v>
      </c>
      <c r="G28" s="6" t="s">
        <v>131</v>
      </c>
      <c r="H28" s="6" t="s">
        <v>132</v>
      </c>
      <c r="I28" s="6" t="s">
        <v>133</v>
      </c>
      <c r="J28" s="6" t="s">
        <v>134</v>
      </c>
      <c r="K28" s="6" t="s">
        <v>176</v>
      </c>
      <c r="L28" s="6" t="s">
        <v>177</v>
      </c>
      <c r="O28" s="6" t="s">
        <v>137</v>
      </c>
      <c r="P28" s="6" t="s">
        <v>138</v>
      </c>
      <c r="R28" s="6" t="s">
        <v>157</v>
      </c>
      <c r="S28" s="63" t="s">
        <v>158</v>
      </c>
      <c r="T28" s="63" t="s">
        <v>122</v>
      </c>
      <c r="U28" s="63" t="s">
        <v>141</v>
      </c>
      <c r="V28" s="63" t="s">
        <v>142</v>
      </c>
      <c r="W28" s="6" t="s">
        <v>143</v>
      </c>
      <c r="X28">
        <v>1</v>
      </c>
      <c r="Y28" t="s">
        <v>144</v>
      </c>
      <c r="Z28" s="77" t="s">
        <v>145</v>
      </c>
      <c r="AA28">
        <v>330380</v>
      </c>
      <c r="AB28" t="e">
        <v>#N/A</v>
      </c>
    </row>
    <row r="29" spans="2:28" ht="12.75">
      <c r="B29" s="31">
        <v>23</v>
      </c>
      <c r="C29" s="6" t="s">
        <v>202</v>
      </c>
      <c r="D29" s="6" t="s">
        <v>203</v>
      </c>
      <c r="F29" s="6">
        <v>101331</v>
      </c>
      <c r="G29" s="6" t="s">
        <v>153</v>
      </c>
      <c r="H29" s="6" t="s">
        <v>154</v>
      </c>
      <c r="I29" s="6" t="s">
        <v>155</v>
      </c>
      <c r="J29" s="6" t="s">
        <v>156</v>
      </c>
      <c r="K29" s="6" t="s">
        <v>135</v>
      </c>
      <c r="L29" s="6" t="s">
        <v>136</v>
      </c>
      <c r="O29" s="6" t="s">
        <v>137</v>
      </c>
      <c r="P29" s="6" t="s">
        <v>138</v>
      </c>
      <c r="R29" s="6" t="s">
        <v>157</v>
      </c>
      <c r="S29" s="63" t="s">
        <v>140</v>
      </c>
      <c r="T29" s="63" t="s">
        <v>122</v>
      </c>
      <c r="U29" s="63" t="s">
        <v>141</v>
      </c>
      <c r="V29" s="63" t="s">
        <v>142</v>
      </c>
      <c r="W29" s="6" t="s">
        <v>143</v>
      </c>
      <c r="X29">
        <v>1</v>
      </c>
      <c r="Y29" t="s">
        <v>144</v>
      </c>
      <c r="Z29" s="77" t="s">
        <v>145</v>
      </c>
      <c r="AA29">
        <v>330342</v>
      </c>
      <c r="AB29" t="e">
        <v>#N/A</v>
      </c>
    </row>
    <row r="30" spans="2:28" ht="12.75">
      <c r="B30" s="31">
        <v>24</v>
      </c>
      <c r="C30" s="6" t="s">
        <v>204</v>
      </c>
      <c r="D30" s="6" t="s">
        <v>205</v>
      </c>
      <c r="F30" s="6">
        <v>101332</v>
      </c>
      <c r="G30" s="6" t="s">
        <v>131</v>
      </c>
      <c r="H30" s="6" t="s">
        <v>132</v>
      </c>
      <c r="I30" s="6" t="s">
        <v>133</v>
      </c>
      <c r="J30" s="6" t="s">
        <v>134</v>
      </c>
      <c r="K30" s="6" t="s">
        <v>135</v>
      </c>
      <c r="L30" s="6" t="s">
        <v>136</v>
      </c>
      <c r="O30" s="6" t="s">
        <v>137</v>
      </c>
      <c r="P30" s="6" t="s">
        <v>138</v>
      </c>
      <c r="R30" s="6" t="s">
        <v>157</v>
      </c>
      <c r="S30" s="63" t="s">
        <v>158</v>
      </c>
      <c r="T30" s="63" t="s">
        <v>122</v>
      </c>
      <c r="U30" s="63" t="s">
        <v>141</v>
      </c>
      <c r="V30" s="63" t="s">
        <v>142</v>
      </c>
      <c r="W30" s="6" t="s">
        <v>143</v>
      </c>
      <c r="X30">
        <v>1</v>
      </c>
      <c r="Y30" t="s">
        <v>144</v>
      </c>
      <c r="Z30" s="77" t="s">
        <v>145</v>
      </c>
      <c r="AA30">
        <v>330369</v>
      </c>
      <c r="AB30" t="e">
        <v>#N/A</v>
      </c>
    </row>
    <row r="31" spans="2:28" ht="12.75">
      <c r="B31" s="31">
        <v>25</v>
      </c>
      <c r="C31" s="6" t="s">
        <v>206</v>
      </c>
      <c r="D31" s="6" t="s">
        <v>207</v>
      </c>
      <c r="F31" s="6">
        <v>101316</v>
      </c>
      <c r="G31" s="6" t="s">
        <v>153</v>
      </c>
      <c r="H31" s="6" t="s">
        <v>154</v>
      </c>
      <c r="I31" s="6" t="s">
        <v>155</v>
      </c>
      <c r="J31" s="6" t="s">
        <v>156</v>
      </c>
      <c r="K31" s="6" t="s">
        <v>135</v>
      </c>
      <c r="L31" s="6" t="s">
        <v>136</v>
      </c>
      <c r="O31" s="6" t="s">
        <v>137</v>
      </c>
      <c r="P31" s="6" t="s">
        <v>138</v>
      </c>
      <c r="R31" s="6" t="s">
        <v>139</v>
      </c>
      <c r="S31" s="63" t="s">
        <v>140</v>
      </c>
      <c r="T31" s="63" t="s">
        <v>122</v>
      </c>
      <c r="U31" s="63" t="s">
        <v>141</v>
      </c>
      <c r="V31" s="63" t="s">
        <v>142</v>
      </c>
      <c r="W31" s="6" t="s">
        <v>143</v>
      </c>
      <c r="X31">
        <v>1</v>
      </c>
      <c r="Y31" t="s">
        <v>144</v>
      </c>
      <c r="Z31" s="77" t="s">
        <v>145</v>
      </c>
      <c r="AA31">
        <v>330333</v>
      </c>
      <c r="AB31" t="e">
        <v>#N/A</v>
      </c>
    </row>
    <row r="32" spans="2:28" ht="12.75">
      <c r="B32" s="31">
        <v>26</v>
      </c>
      <c r="C32" s="6" t="s">
        <v>208</v>
      </c>
      <c r="D32" s="6" t="s">
        <v>209</v>
      </c>
      <c r="F32" s="6">
        <v>101378</v>
      </c>
      <c r="G32" s="6" t="s">
        <v>131</v>
      </c>
      <c r="H32" s="6" t="s">
        <v>132</v>
      </c>
      <c r="I32" s="6" t="s">
        <v>133</v>
      </c>
      <c r="J32" s="6" t="s">
        <v>134</v>
      </c>
      <c r="K32" s="6" t="s">
        <v>176</v>
      </c>
      <c r="L32" s="6" t="s">
        <v>177</v>
      </c>
      <c r="O32" s="6" t="s">
        <v>137</v>
      </c>
      <c r="P32" s="6" t="s">
        <v>138</v>
      </c>
      <c r="R32" s="6" t="s">
        <v>139</v>
      </c>
      <c r="S32" s="63" t="s">
        <v>158</v>
      </c>
      <c r="T32" s="63" t="s">
        <v>122</v>
      </c>
      <c r="U32" s="63" t="s">
        <v>141</v>
      </c>
      <c r="V32" s="63" t="s">
        <v>142</v>
      </c>
      <c r="W32" s="6" t="s">
        <v>143</v>
      </c>
      <c r="X32">
        <v>1</v>
      </c>
      <c r="Y32" t="s">
        <v>144</v>
      </c>
      <c r="Z32" s="77" t="s">
        <v>145</v>
      </c>
      <c r="AA32">
        <v>330376</v>
      </c>
      <c r="AB32" t="e">
        <v>#N/A</v>
      </c>
    </row>
    <row r="33" spans="2:28" ht="12.75">
      <c r="B33" s="31">
        <v>27</v>
      </c>
      <c r="C33" s="6" t="s">
        <v>210</v>
      </c>
      <c r="D33" s="6" t="s">
        <v>190</v>
      </c>
      <c r="F33" s="6">
        <v>101235</v>
      </c>
      <c r="G33" s="6" t="s">
        <v>131</v>
      </c>
      <c r="H33" s="6" t="s">
        <v>132</v>
      </c>
      <c r="I33" s="6" t="s">
        <v>133</v>
      </c>
      <c r="J33" s="6" t="s">
        <v>134</v>
      </c>
      <c r="K33" s="6" t="s">
        <v>176</v>
      </c>
      <c r="L33" s="6" t="s">
        <v>177</v>
      </c>
      <c r="O33" s="6" t="s">
        <v>137</v>
      </c>
      <c r="P33" s="6" t="s">
        <v>138</v>
      </c>
      <c r="R33" s="6" t="s">
        <v>157</v>
      </c>
      <c r="S33" s="63" t="s">
        <v>158</v>
      </c>
      <c r="T33" s="63" t="s">
        <v>122</v>
      </c>
      <c r="U33" s="63" t="s">
        <v>141</v>
      </c>
      <c r="V33" s="63" t="s">
        <v>142</v>
      </c>
      <c r="W33" s="6" t="s">
        <v>143</v>
      </c>
      <c r="X33">
        <v>1</v>
      </c>
      <c r="Y33" t="s">
        <v>144</v>
      </c>
      <c r="Z33" s="77" t="s">
        <v>145</v>
      </c>
      <c r="AA33">
        <v>330365</v>
      </c>
      <c r="AB33" t="e">
        <v>#N/A</v>
      </c>
    </row>
    <row r="34" spans="2:28" ht="12.75">
      <c r="B34" s="31">
        <v>28</v>
      </c>
      <c r="C34" s="6" t="s">
        <v>211</v>
      </c>
      <c r="D34" s="6" t="s">
        <v>152</v>
      </c>
      <c r="F34" s="6">
        <v>101249</v>
      </c>
      <c r="G34" s="6" t="s">
        <v>153</v>
      </c>
      <c r="H34" s="6" t="s">
        <v>154</v>
      </c>
      <c r="I34" s="6" t="s">
        <v>155</v>
      </c>
      <c r="J34" s="6" t="s">
        <v>156</v>
      </c>
      <c r="K34" s="6" t="s">
        <v>135</v>
      </c>
      <c r="L34" s="6" t="s">
        <v>136</v>
      </c>
      <c r="O34" s="6" t="s">
        <v>137</v>
      </c>
      <c r="P34" s="6" t="s">
        <v>138</v>
      </c>
      <c r="R34" s="6" t="s">
        <v>139</v>
      </c>
      <c r="S34" s="63" t="s">
        <v>140</v>
      </c>
      <c r="T34" s="63" t="s">
        <v>122</v>
      </c>
      <c r="U34" s="63" t="s">
        <v>141</v>
      </c>
      <c r="V34" s="63" t="s">
        <v>142</v>
      </c>
      <c r="W34" s="6" t="s">
        <v>143</v>
      </c>
      <c r="X34">
        <v>1</v>
      </c>
      <c r="Y34" t="s">
        <v>144</v>
      </c>
      <c r="Z34" s="77" t="s">
        <v>145</v>
      </c>
      <c r="AA34">
        <v>330330</v>
      </c>
      <c r="AB34" t="e">
        <v>#N/A</v>
      </c>
    </row>
    <row r="35" spans="2:28" ht="12.75">
      <c r="B35" s="31">
        <v>29</v>
      </c>
      <c r="C35" s="6" t="s">
        <v>212</v>
      </c>
      <c r="D35" s="6" t="s">
        <v>213</v>
      </c>
      <c r="F35" s="6">
        <v>101386</v>
      </c>
      <c r="G35" s="6" t="s">
        <v>153</v>
      </c>
      <c r="H35" s="6" t="s">
        <v>154</v>
      </c>
      <c r="I35" s="6" t="s">
        <v>155</v>
      </c>
      <c r="J35" s="6" t="s">
        <v>156</v>
      </c>
      <c r="K35" s="6" t="s">
        <v>135</v>
      </c>
      <c r="L35" s="6" t="s">
        <v>136</v>
      </c>
      <c r="O35" s="6" t="s">
        <v>137</v>
      </c>
      <c r="P35" s="6" t="s">
        <v>138</v>
      </c>
      <c r="R35" s="6" t="s">
        <v>139</v>
      </c>
      <c r="S35" s="63" t="s">
        <v>149</v>
      </c>
      <c r="T35" s="63" t="s">
        <v>122</v>
      </c>
      <c r="U35" s="63" t="s">
        <v>141</v>
      </c>
      <c r="V35" s="63" t="s">
        <v>142</v>
      </c>
      <c r="W35" s="6" t="s">
        <v>143</v>
      </c>
      <c r="X35">
        <v>1</v>
      </c>
      <c r="Y35" t="s">
        <v>144</v>
      </c>
      <c r="Z35" s="77" t="s">
        <v>150</v>
      </c>
      <c r="AA35">
        <v>330345</v>
      </c>
      <c r="AB35" t="e">
        <v>#N/A</v>
      </c>
    </row>
    <row r="36" spans="2:28" ht="12.75">
      <c r="B36" s="31">
        <v>30</v>
      </c>
      <c r="C36" s="6" t="s">
        <v>214</v>
      </c>
      <c r="D36" s="6" t="s">
        <v>171</v>
      </c>
      <c r="F36" s="6">
        <v>101375</v>
      </c>
      <c r="G36" s="6" t="s">
        <v>131</v>
      </c>
      <c r="H36" s="6" t="s">
        <v>132</v>
      </c>
      <c r="I36" s="6" t="s">
        <v>133</v>
      </c>
      <c r="J36" s="6" t="s">
        <v>134</v>
      </c>
      <c r="K36" s="6" t="s">
        <v>176</v>
      </c>
      <c r="L36" s="6" t="s">
        <v>177</v>
      </c>
      <c r="O36" s="6" t="s">
        <v>137</v>
      </c>
      <c r="P36" s="6" t="s">
        <v>138</v>
      </c>
      <c r="R36" s="6" t="s">
        <v>157</v>
      </c>
      <c r="S36" s="63" t="s">
        <v>158</v>
      </c>
      <c r="T36" s="63" t="s">
        <v>122</v>
      </c>
      <c r="U36" s="63" t="s">
        <v>141</v>
      </c>
      <c r="V36" s="63" t="s">
        <v>142</v>
      </c>
      <c r="W36" s="6" t="s">
        <v>143</v>
      </c>
      <c r="X36">
        <v>1</v>
      </c>
      <c r="Y36" t="s">
        <v>144</v>
      </c>
      <c r="Z36" s="77" t="s">
        <v>145</v>
      </c>
      <c r="AA36">
        <v>330374</v>
      </c>
      <c r="AB36" t="e">
        <v>#N/A</v>
      </c>
    </row>
    <row r="37" spans="2:28" ht="12.75">
      <c r="B37" s="31">
        <v>31</v>
      </c>
      <c r="C37" s="6" t="s">
        <v>215</v>
      </c>
      <c r="D37" s="6" t="s">
        <v>169</v>
      </c>
      <c r="F37" s="6">
        <v>101242</v>
      </c>
      <c r="G37" s="6" t="s">
        <v>131</v>
      </c>
      <c r="H37" s="6" t="s">
        <v>132</v>
      </c>
      <c r="I37" s="6" t="s">
        <v>133</v>
      </c>
      <c r="J37" s="6" t="s">
        <v>134</v>
      </c>
      <c r="K37" s="6" t="s">
        <v>135</v>
      </c>
      <c r="L37" s="6" t="s">
        <v>136</v>
      </c>
      <c r="O37" s="6" t="s">
        <v>137</v>
      </c>
      <c r="P37" s="6" t="s">
        <v>138</v>
      </c>
      <c r="R37" s="6" t="s">
        <v>148</v>
      </c>
      <c r="S37" s="63" t="s">
        <v>140</v>
      </c>
      <c r="T37" s="63" t="s">
        <v>122</v>
      </c>
      <c r="U37" s="63" t="s">
        <v>141</v>
      </c>
      <c r="V37" s="63" t="s">
        <v>142</v>
      </c>
      <c r="W37" s="6" t="s">
        <v>143</v>
      </c>
      <c r="X37">
        <v>1</v>
      </c>
      <c r="Y37" t="s">
        <v>144</v>
      </c>
      <c r="Z37" s="77" t="s">
        <v>145</v>
      </c>
      <c r="AA37">
        <v>330367</v>
      </c>
      <c r="AB37" t="e">
        <v>#N/A</v>
      </c>
    </row>
    <row r="38" spans="2:28" ht="12.75">
      <c r="B38" s="31">
        <v>32</v>
      </c>
      <c r="C38" s="6" t="s">
        <v>216</v>
      </c>
      <c r="D38" s="6" t="s">
        <v>152</v>
      </c>
      <c r="F38" s="6">
        <v>101279</v>
      </c>
      <c r="G38" s="6" t="s">
        <v>153</v>
      </c>
      <c r="H38" s="6" t="s">
        <v>154</v>
      </c>
      <c r="I38" s="6" t="s">
        <v>155</v>
      </c>
      <c r="J38" s="6" t="s">
        <v>156</v>
      </c>
      <c r="K38" s="6" t="s">
        <v>135</v>
      </c>
      <c r="L38" s="6" t="s">
        <v>136</v>
      </c>
      <c r="O38" s="6" t="s">
        <v>137</v>
      </c>
      <c r="P38" s="6" t="s">
        <v>138</v>
      </c>
      <c r="R38" s="6" t="s">
        <v>157</v>
      </c>
      <c r="S38" s="63" t="s">
        <v>149</v>
      </c>
      <c r="T38" s="63" t="s">
        <v>122</v>
      </c>
      <c r="U38" s="63" t="s">
        <v>141</v>
      </c>
      <c r="V38" s="63" t="s">
        <v>142</v>
      </c>
      <c r="W38" s="6" t="s">
        <v>143</v>
      </c>
      <c r="X38">
        <v>1</v>
      </c>
      <c r="Y38" t="s">
        <v>144</v>
      </c>
      <c r="Z38" s="77" t="s">
        <v>150</v>
      </c>
      <c r="AA38">
        <v>330332</v>
      </c>
      <c r="AB38" t="e">
        <v>#N/A</v>
      </c>
    </row>
    <row r="39" spans="2:28" ht="12.75">
      <c r="B39" s="31">
        <v>33</v>
      </c>
      <c r="C39" s="6" t="s">
        <v>217</v>
      </c>
      <c r="D39" s="6" t="s">
        <v>218</v>
      </c>
      <c r="F39" s="6">
        <v>101326</v>
      </c>
      <c r="G39" s="6" t="s">
        <v>153</v>
      </c>
      <c r="H39" s="6" t="s">
        <v>154</v>
      </c>
      <c r="I39" s="6" t="s">
        <v>155</v>
      </c>
      <c r="J39" s="6" t="s">
        <v>156</v>
      </c>
      <c r="K39" s="6" t="s">
        <v>135</v>
      </c>
      <c r="L39" s="6" t="s">
        <v>136</v>
      </c>
      <c r="O39" s="6" t="s">
        <v>137</v>
      </c>
      <c r="P39" s="6" t="s">
        <v>138</v>
      </c>
      <c r="R39" s="6" t="s">
        <v>157</v>
      </c>
      <c r="S39" s="63" t="s">
        <v>140</v>
      </c>
      <c r="T39" s="63" t="s">
        <v>122</v>
      </c>
      <c r="U39" s="63" t="s">
        <v>141</v>
      </c>
      <c r="V39" s="63" t="s">
        <v>142</v>
      </c>
      <c r="W39" s="6" t="s">
        <v>143</v>
      </c>
      <c r="X39">
        <v>1</v>
      </c>
      <c r="Y39" t="s">
        <v>144</v>
      </c>
      <c r="Z39" s="77" t="s">
        <v>145</v>
      </c>
      <c r="AA39">
        <v>330340</v>
      </c>
      <c r="AB39" t="e">
        <v>#N/A</v>
      </c>
    </row>
    <row r="40" spans="2:28" ht="12.75">
      <c r="B40" s="31">
        <v>34</v>
      </c>
      <c r="C40" s="6" t="s">
        <v>219</v>
      </c>
      <c r="D40" s="6" t="s">
        <v>199</v>
      </c>
      <c r="F40" s="6">
        <v>101155</v>
      </c>
      <c r="G40" s="6" t="s">
        <v>153</v>
      </c>
      <c r="H40" s="6" t="s">
        <v>154</v>
      </c>
      <c r="I40" s="6" t="s">
        <v>155</v>
      </c>
      <c r="J40" s="6" t="s">
        <v>156</v>
      </c>
      <c r="K40" s="6" t="s">
        <v>135</v>
      </c>
      <c r="L40" s="6" t="s">
        <v>136</v>
      </c>
      <c r="O40" s="6" t="s">
        <v>137</v>
      </c>
      <c r="P40" s="6" t="s">
        <v>138</v>
      </c>
      <c r="R40" s="6" t="s">
        <v>148</v>
      </c>
      <c r="S40" s="63" t="s">
        <v>149</v>
      </c>
      <c r="T40" s="63" t="s">
        <v>122</v>
      </c>
      <c r="U40" s="63" t="s">
        <v>141</v>
      </c>
      <c r="V40" s="63" t="s">
        <v>142</v>
      </c>
      <c r="W40" s="6" t="s">
        <v>143</v>
      </c>
      <c r="X40">
        <v>1</v>
      </c>
      <c r="Y40" t="s">
        <v>144</v>
      </c>
      <c r="Z40" s="77" t="s">
        <v>150</v>
      </c>
      <c r="AA40">
        <v>330324</v>
      </c>
      <c r="AB40" t="e">
        <v>#N/A</v>
      </c>
    </row>
    <row r="41" spans="2:28" ht="12.75">
      <c r="B41" s="31">
        <v>35</v>
      </c>
      <c r="C41" s="6" t="s">
        <v>220</v>
      </c>
      <c r="D41" s="6" t="s">
        <v>171</v>
      </c>
      <c r="F41" s="6">
        <v>101530</v>
      </c>
      <c r="G41" s="6" t="s">
        <v>153</v>
      </c>
      <c r="H41" s="6" t="s">
        <v>154</v>
      </c>
      <c r="I41" s="6" t="s">
        <v>155</v>
      </c>
      <c r="J41" s="6" t="s">
        <v>156</v>
      </c>
      <c r="K41" s="6" t="s">
        <v>135</v>
      </c>
      <c r="L41" s="6" t="s">
        <v>136</v>
      </c>
      <c r="O41" s="6" t="s">
        <v>137</v>
      </c>
      <c r="P41" s="6" t="s">
        <v>138</v>
      </c>
      <c r="R41" s="6" t="s">
        <v>157</v>
      </c>
      <c r="S41" s="63" t="s">
        <v>158</v>
      </c>
      <c r="T41" s="63" t="s">
        <v>122</v>
      </c>
      <c r="U41" s="63" t="s">
        <v>141</v>
      </c>
      <c r="V41" s="63" t="s">
        <v>142</v>
      </c>
      <c r="W41" s="6" t="s">
        <v>143</v>
      </c>
      <c r="X41">
        <v>1</v>
      </c>
      <c r="Y41" t="s">
        <v>144</v>
      </c>
      <c r="Z41" s="77" t="s">
        <v>145</v>
      </c>
      <c r="AA41">
        <v>330350</v>
      </c>
      <c r="AB41" t="e">
        <v>#N/A</v>
      </c>
    </row>
    <row r="42" spans="2:28" ht="12.75">
      <c r="B42" s="31">
        <v>36</v>
      </c>
      <c r="C42" s="6" t="s">
        <v>221</v>
      </c>
      <c r="D42" s="6" t="s">
        <v>213</v>
      </c>
      <c r="F42" s="6">
        <v>101317</v>
      </c>
      <c r="G42" s="6" t="s">
        <v>153</v>
      </c>
      <c r="H42" s="6" t="s">
        <v>154</v>
      </c>
      <c r="I42" s="6" t="s">
        <v>155</v>
      </c>
      <c r="J42" s="6" t="s">
        <v>156</v>
      </c>
      <c r="K42" s="6" t="s">
        <v>135</v>
      </c>
      <c r="L42" s="6" t="s">
        <v>136</v>
      </c>
      <c r="O42" s="6" t="s">
        <v>137</v>
      </c>
      <c r="P42" s="6" t="s">
        <v>138</v>
      </c>
      <c r="R42" s="6" t="s">
        <v>157</v>
      </c>
      <c r="S42" s="63" t="s">
        <v>140</v>
      </c>
      <c r="T42" s="63" t="s">
        <v>122</v>
      </c>
      <c r="U42" s="63" t="s">
        <v>141</v>
      </c>
      <c r="V42" s="63" t="s">
        <v>142</v>
      </c>
      <c r="W42" s="6" t="s">
        <v>143</v>
      </c>
      <c r="X42">
        <v>1</v>
      </c>
      <c r="Y42" t="s">
        <v>144</v>
      </c>
      <c r="Z42" s="77" t="s">
        <v>145</v>
      </c>
      <c r="AA42">
        <v>330334</v>
      </c>
      <c r="AB42" t="e">
        <v>#N/A</v>
      </c>
    </row>
    <row r="43" spans="2:28" ht="12.75">
      <c r="B43" s="31">
        <v>37</v>
      </c>
      <c r="C43" s="6" t="s">
        <v>222</v>
      </c>
      <c r="D43" s="6" t="s">
        <v>223</v>
      </c>
      <c r="F43" s="6">
        <v>101147</v>
      </c>
      <c r="G43" s="6" t="s">
        <v>153</v>
      </c>
      <c r="H43" s="6" t="s">
        <v>154</v>
      </c>
      <c r="I43" s="6" t="s">
        <v>155</v>
      </c>
      <c r="J43" s="6" t="s">
        <v>156</v>
      </c>
      <c r="K43" s="6" t="s">
        <v>135</v>
      </c>
      <c r="L43" s="6" t="s">
        <v>136</v>
      </c>
      <c r="O43" s="6" t="s">
        <v>137</v>
      </c>
      <c r="P43" s="6" t="s">
        <v>138</v>
      </c>
      <c r="R43" s="6" t="s">
        <v>157</v>
      </c>
      <c r="S43" s="63" t="s">
        <v>149</v>
      </c>
      <c r="T43" s="63" t="s">
        <v>122</v>
      </c>
      <c r="U43" s="63" t="s">
        <v>141</v>
      </c>
      <c r="V43" s="63" t="s">
        <v>142</v>
      </c>
      <c r="W43" s="6" t="s">
        <v>143</v>
      </c>
      <c r="X43">
        <v>1</v>
      </c>
      <c r="Y43" t="s">
        <v>144</v>
      </c>
      <c r="Z43" s="77" t="s">
        <v>150</v>
      </c>
      <c r="AA43">
        <v>330321</v>
      </c>
      <c r="AB43" t="e">
        <v>#N/A</v>
      </c>
    </row>
    <row r="44" spans="2:28" ht="12.75">
      <c r="B44" s="31">
        <v>38</v>
      </c>
      <c r="C44" s="6" t="s">
        <v>224</v>
      </c>
      <c r="D44" s="6" t="s">
        <v>225</v>
      </c>
      <c r="F44" s="6">
        <v>101385</v>
      </c>
      <c r="G44" s="6" t="s">
        <v>153</v>
      </c>
      <c r="H44" s="6" t="s">
        <v>154</v>
      </c>
      <c r="I44" s="6" t="s">
        <v>155</v>
      </c>
      <c r="J44" s="6" t="s">
        <v>156</v>
      </c>
      <c r="K44" s="6" t="s">
        <v>135</v>
      </c>
      <c r="L44" s="6" t="s">
        <v>136</v>
      </c>
      <c r="O44" s="6" t="s">
        <v>137</v>
      </c>
      <c r="P44" s="6" t="s">
        <v>138</v>
      </c>
      <c r="R44" s="6" t="s">
        <v>148</v>
      </c>
      <c r="S44" s="63" t="s">
        <v>140</v>
      </c>
      <c r="T44" s="63" t="s">
        <v>122</v>
      </c>
      <c r="U44" s="63" t="s">
        <v>141</v>
      </c>
      <c r="V44" s="63" t="s">
        <v>142</v>
      </c>
      <c r="W44" s="6" t="s">
        <v>143</v>
      </c>
      <c r="X44">
        <v>1</v>
      </c>
      <c r="Y44" t="s">
        <v>144</v>
      </c>
      <c r="Z44" s="77" t="s">
        <v>145</v>
      </c>
      <c r="AA44">
        <v>330344</v>
      </c>
      <c r="AB44" t="e">
        <v>#N/A</v>
      </c>
    </row>
    <row r="45" spans="2:28" ht="12.75">
      <c r="B45" s="31">
        <v>39</v>
      </c>
      <c r="C45" s="6" t="s">
        <v>226</v>
      </c>
      <c r="D45" s="6" t="s">
        <v>227</v>
      </c>
      <c r="F45" s="6">
        <v>101195</v>
      </c>
      <c r="G45" s="6" t="s">
        <v>131</v>
      </c>
      <c r="H45" s="6" t="s">
        <v>132</v>
      </c>
      <c r="I45" s="6" t="s">
        <v>133</v>
      </c>
      <c r="J45" s="6" t="s">
        <v>134</v>
      </c>
      <c r="K45" s="6" t="s">
        <v>135</v>
      </c>
      <c r="L45" s="6" t="s">
        <v>136</v>
      </c>
      <c r="O45" s="6" t="s">
        <v>137</v>
      </c>
      <c r="P45" s="6" t="s">
        <v>138</v>
      </c>
      <c r="R45" s="6" t="s">
        <v>148</v>
      </c>
      <c r="S45" s="63" t="s">
        <v>140</v>
      </c>
      <c r="T45" s="63" t="s">
        <v>122</v>
      </c>
      <c r="U45" s="63" t="s">
        <v>141</v>
      </c>
      <c r="V45" s="63" t="s">
        <v>142</v>
      </c>
      <c r="W45" s="6" t="s">
        <v>143</v>
      </c>
      <c r="X45">
        <v>1</v>
      </c>
      <c r="Y45" t="s">
        <v>144</v>
      </c>
      <c r="Z45" s="77" t="s">
        <v>145</v>
      </c>
      <c r="AA45">
        <v>330363</v>
      </c>
      <c r="AB45" t="e">
        <v>#N/A</v>
      </c>
    </row>
    <row r="46" spans="2:28" ht="12.75">
      <c r="B46" s="31">
        <v>40</v>
      </c>
      <c r="C46" s="6" t="s">
        <v>228</v>
      </c>
      <c r="D46" s="6" t="s">
        <v>229</v>
      </c>
      <c r="F46" s="6">
        <v>101371</v>
      </c>
      <c r="G46" s="6" t="s">
        <v>131</v>
      </c>
      <c r="H46" s="6" t="s">
        <v>132</v>
      </c>
      <c r="I46" s="6" t="s">
        <v>133</v>
      </c>
      <c r="J46" s="6" t="s">
        <v>134</v>
      </c>
      <c r="K46" s="6" t="s">
        <v>176</v>
      </c>
      <c r="L46" s="6" t="s">
        <v>177</v>
      </c>
      <c r="O46" s="6" t="s">
        <v>137</v>
      </c>
      <c r="P46" s="6" t="s">
        <v>138</v>
      </c>
      <c r="R46" s="6" t="s">
        <v>157</v>
      </c>
      <c r="S46" s="63" t="s">
        <v>158</v>
      </c>
      <c r="T46" s="63" t="s">
        <v>122</v>
      </c>
      <c r="U46" s="63" t="s">
        <v>141</v>
      </c>
      <c r="V46" s="63" t="s">
        <v>142</v>
      </c>
      <c r="W46" s="6" t="s">
        <v>143</v>
      </c>
      <c r="X46">
        <v>1</v>
      </c>
      <c r="Y46" t="s">
        <v>144</v>
      </c>
      <c r="Z46" s="77" t="s">
        <v>145</v>
      </c>
      <c r="AA46">
        <v>330373</v>
      </c>
      <c r="AB46" t="e">
        <v>#N/A</v>
      </c>
    </row>
    <row r="47" spans="2:28" ht="12.75">
      <c r="B47" s="31">
        <v>41</v>
      </c>
      <c r="C47" s="6" t="s">
        <v>230</v>
      </c>
      <c r="D47" s="6" t="s">
        <v>141</v>
      </c>
      <c r="F47" s="6">
        <v>101590</v>
      </c>
      <c r="G47" s="6" t="s">
        <v>153</v>
      </c>
      <c r="H47" s="6" t="s">
        <v>154</v>
      </c>
      <c r="I47" s="6" t="s">
        <v>155</v>
      </c>
      <c r="J47" s="6" t="s">
        <v>156</v>
      </c>
      <c r="K47" s="6" t="s">
        <v>135</v>
      </c>
      <c r="L47" s="6" t="s">
        <v>136</v>
      </c>
      <c r="O47" s="6" t="s">
        <v>137</v>
      </c>
      <c r="P47" s="6" t="s">
        <v>138</v>
      </c>
      <c r="R47" s="6" t="s">
        <v>139</v>
      </c>
      <c r="S47" s="63" t="s">
        <v>158</v>
      </c>
      <c r="T47" s="63" t="s">
        <v>122</v>
      </c>
      <c r="U47" s="63" t="s">
        <v>141</v>
      </c>
      <c r="V47" s="63" t="s">
        <v>142</v>
      </c>
      <c r="W47" s="6" t="s">
        <v>143</v>
      </c>
      <c r="X47">
        <v>1</v>
      </c>
      <c r="Y47" t="s">
        <v>144</v>
      </c>
      <c r="Z47" s="77" t="s">
        <v>145</v>
      </c>
      <c r="AA47">
        <v>330359</v>
      </c>
      <c r="AB47" t="e">
        <v>#N/A</v>
      </c>
    </row>
    <row r="48" spans="2:28" ht="12.75">
      <c r="B48" s="31">
        <v>42</v>
      </c>
      <c r="C48" s="6" t="s">
        <v>231</v>
      </c>
      <c r="D48" s="6" t="s">
        <v>162</v>
      </c>
      <c r="F48" s="6">
        <v>101583</v>
      </c>
      <c r="G48" s="6" t="s">
        <v>153</v>
      </c>
      <c r="H48" s="6" t="s">
        <v>154</v>
      </c>
      <c r="I48" s="6" t="s">
        <v>155</v>
      </c>
      <c r="J48" s="6" t="s">
        <v>156</v>
      </c>
      <c r="K48" s="6" t="s">
        <v>135</v>
      </c>
      <c r="L48" s="6" t="s">
        <v>136</v>
      </c>
      <c r="O48" s="6" t="s">
        <v>137</v>
      </c>
      <c r="P48" s="6" t="s">
        <v>138</v>
      </c>
      <c r="R48" s="6" t="s">
        <v>157</v>
      </c>
      <c r="S48" s="63" t="s">
        <v>158</v>
      </c>
      <c r="T48" s="63" t="s">
        <v>122</v>
      </c>
      <c r="U48" s="63" t="s">
        <v>141</v>
      </c>
      <c r="V48" s="63" t="s">
        <v>142</v>
      </c>
      <c r="W48" s="6" t="s">
        <v>143</v>
      </c>
      <c r="X48">
        <v>1</v>
      </c>
      <c r="Y48" t="s">
        <v>144</v>
      </c>
      <c r="Z48" s="77" t="s">
        <v>145</v>
      </c>
      <c r="AA48">
        <v>330357</v>
      </c>
      <c r="AB48" t="e">
        <v>#N/A</v>
      </c>
    </row>
    <row r="49" spans="2:28" ht="12.75">
      <c r="B49" s="31">
        <v>43</v>
      </c>
      <c r="C49" s="6" t="s">
        <v>232</v>
      </c>
      <c r="D49" s="6" t="s">
        <v>233</v>
      </c>
      <c r="F49" s="6">
        <v>101532</v>
      </c>
      <c r="G49" s="6" t="s">
        <v>153</v>
      </c>
      <c r="H49" s="6" t="s">
        <v>154</v>
      </c>
      <c r="I49" s="6" t="s">
        <v>155</v>
      </c>
      <c r="J49" s="6" t="s">
        <v>156</v>
      </c>
      <c r="K49" s="6" t="s">
        <v>135</v>
      </c>
      <c r="L49" s="6" t="s">
        <v>136</v>
      </c>
      <c r="O49" s="6" t="s">
        <v>137</v>
      </c>
      <c r="P49" s="6" t="s">
        <v>138</v>
      </c>
      <c r="R49" s="6" t="s">
        <v>157</v>
      </c>
      <c r="S49" s="63" t="s">
        <v>158</v>
      </c>
      <c r="T49" s="63" t="s">
        <v>122</v>
      </c>
      <c r="U49" s="63" t="s">
        <v>141</v>
      </c>
      <c r="V49" s="63" t="s">
        <v>142</v>
      </c>
      <c r="W49" s="6" t="s">
        <v>143</v>
      </c>
      <c r="X49">
        <v>1</v>
      </c>
      <c r="Y49" t="s">
        <v>144</v>
      </c>
      <c r="Z49" s="77" t="s">
        <v>145</v>
      </c>
      <c r="AA49">
        <v>330351</v>
      </c>
      <c r="AB49" t="e">
        <v>#N/A</v>
      </c>
    </row>
    <row r="50" spans="2:28" ht="12.75">
      <c r="B50" s="31">
        <v>44</v>
      </c>
      <c r="C50" s="6" t="s">
        <v>234</v>
      </c>
      <c r="D50" s="6" t="s">
        <v>235</v>
      </c>
      <c r="F50" s="6">
        <v>101512</v>
      </c>
      <c r="G50" s="6" t="s">
        <v>131</v>
      </c>
      <c r="H50" s="6" t="s">
        <v>132</v>
      </c>
      <c r="I50" s="6" t="s">
        <v>133</v>
      </c>
      <c r="J50" s="6" t="s">
        <v>134</v>
      </c>
      <c r="K50" s="6" t="s">
        <v>135</v>
      </c>
      <c r="L50" s="6" t="s">
        <v>136</v>
      </c>
      <c r="O50" s="6" t="s">
        <v>137</v>
      </c>
      <c r="P50" s="6" t="s">
        <v>138</v>
      </c>
      <c r="R50" s="6" t="s">
        <v>148</v>
      </c>
      <c r="S50" s="63" t="s">
        <v>140</v>
      </c>
      <c r="T50" s="63" t="s">
        <v>122</v>
      </c>
      <c r="U50" s="63" t="s">
        <v>141</v>
      </c>
      <c r="V50" s="63" t="s">
        <v>142</v>
      </c>
      <c r="W50" s="6" t="s">
        <v>143</v>
      </c>
      <c r="X50">
        <v>1</v>
      </c>
      <c r="Y50" t="s">
        <v>144</v>
      </c>
      <c r="Z50" s="77" t="s">
        <v>145</v>
      </c>
      <c r="AA50">
        <v>330386</v>
      </c>
      <c r="AB50" t="e">
        <v>#N/A</v>
      </c>
    </row>
    <row r="51" spans="2:28" ht="12.75">
      <c r="B51" s="31">
        <v>45</v>
      </c>
      <c r="C51" s="6" t="s">
        <v>236</v>
      </c>
      <c r="D51" s="6" t="s">
        <v>199</v>
      </c>
      <c r="F51" s="6">
        <v>101507</v>
      </c>
      <c r="G51" s="6" t="s">
        <v>131</v>
      </c>
      <c r="H51" s="6" t="s">
        <v>132</v>
      </c>
      <c r="I51" s="6" t="s">
        <v>133</v>
      </c>
      <c r="J51" s="6" t="s">
        <v>134</v>
      </c>
      <c r="K51" s="6" t="s">
        <v>135</v>
      </c>
      <c r="L51" s="6" t="s">
        <v>136</v>
      </c>
      <c r="O51" s="6" t="s">
        <v>137</v>
      </c>
      <c r="P51" s="6" t="s">
        <v>138</v>
      </c>
      <c r="R51" s="6" t="s">
        <v>157</v>
      </c>
      <c r="S51" s="63" t="s">
        <v>149</v>
      </c>
      <c r="T51" s="63" t="s">
        <v>122</v>
      </c>
      <c r="U51" s="63" t="s">
        <v>141</v>
      </c>
      <c r="V51" s="63" t="s">
        <v>142</v>
      </c>
      <c r="W51" s="6" t="s">
        <v>143</v>
      </c>
      <c r="X51">
        <v>1</v>
      </c>
      <c r="Y51" t="s">
        <v>144</v>
      </c>
      <c r="Z51" s="77" t="s">
        <v>150</v>
      </c>
      <c r="AA51">
        <v>330385</v>
      </c>
      <c r="AB51" t="e">
        <v>#N/A</v>
      </c>
    </row>
    <row r="52" spans="2:28" ht="12.75">
      <c r="B52" s="31">
        <v>46</v>
      </c>
      <c r="C52" s="6" t="s">
        <v>237</v>
      </c>
      <c r="D52" s="6" t="s">
        <v>238</v>
      </c>
      <c r="F52" s="6">
        <v>100920</v>
      </c>
      <c r="G52" s="6" t="s">
        <v>131</v>
      </c>
      <c r="H52" s="6" t="s">
        <v>132</v>
      </c>
      <c r="I52" s="6" t="s">
        <v>133</v>
      </c>
      <c r="J52" s="6" t="s">
        <v>134</v>
      </c>
      <c r="K52" s="6" t="s">
        <v>135</v>
      </c>
      <c r="L52" s="6" t="s">
        <v>136</v>
      </c>
      <c r="O52" s="6" t="s">
        <v>137</v>
      </c>
      <c r="P52" s="6" t="s">
        <v>138</v>
      </c>
      <c r="R52" s="6" t="s">
        <v>157</v>
      </c>
      <c r="S52" s="63" t="s">
        <v>149</v>
      </c>
      <c r="T52" s="63" t="s">
        <v>122</v>
      </c>
      <c r="U52" s="63" t="s">
        <v>141</v>
      </c>
      <c r="V52" s="63" t="s">
        <v>142</v>
      </c>
      <c r="W52" s="6" t="s">
        <v>143</v>
      </c>
      <c r="X52">
        <v>1</v>
      </c>
      <c r="Y52" t="s">
        <v>144</v>
      </c>
      <c r="Z52" s="77" t="s">
        <v>150</v>
      </c>
      <c r="AA52">
        <v>330362</v>
      </c>
      <c r="AB52" t="e">
        <v>#N/A</v>
      </c>
    </row>
    <row r="53" spans="2:28" ht="12.75">
      <c r="B53" s="31">
        <v>47</v>
      </c>
      <c r="C53" s="6" t="s">
        <v>239</v>
      </c>
      <c r="D53" s="6" t="s">
        <v>169</v>
      </c>
      <c r="F53" s="6">
        <v>101366</v>
      </c>
      <c r="G53" s="6" t="s">
        <v>131</v>
      </c>
      <c r="H53" s="6" t="s">
        <v>132</v>
      </c>
      <c r="I53" s="6" t="s">
        <v>133</v>
      </c>
      <c r="J53" s="6" t="s">
        <v>134</v>
      </c>
      <c r="K53" s="6" t="s">
        <v>176</v>
      </c>
      <c r="L53" s="6" t="s">
        <v>177</v>
      </c>
      <c r="O53" s="6" t="s">
        <v>137</v>
      </c>
      <c r="P53" s="6" t="s">
        <v>138</v>
      </c>
      <c r="R53" s="6" t="s">
        <v>157</v>
      </c>
      <c r="S53" s="63" t="s">
        <v>158</v>
      </c>
      <c r="T53" s="63" t="s">
        <v>122</v>
      </c>
      <c r="U53" s="63" t="s">
        <v>141</v>
      </c>
      <c r="V53" s="63" t="s">
        <v>142</v>
      </c>
      <c r="W53" s="6" t="s">
        <v>143</v>
      </c>
      <c r="X53">
        <v>1</v>
      </c>
      <c r="Y53" t="s">
        <v>144</v>
      </c>
      <c r="Z53" s="77" t="s">
        <v>145</v>
      </c>
      <c r="AA53">
        <v>330371</v>
      </c>
      <c r="AB53" t="e">
        <v>#N/A</v>
      </c>
    </row>
    <row r="54" spans="2:28" ht="12.75">
      <c r="B54" s="31">
        <v>48</v>
      </c>
      <c r="C54" s="6" t="s">
        <v>240</v>
      </c>
      <c r="D54" s="6" t="s">
        <v>130</v>
      </c>
      <c r="F54" s="6">
        <v>101319</v>
      </c>
      <c r="G54" s="6" t="s">
        <v>153</v>
      </c>
      <c r="H54" s="6" t="s">
        <v>154</v>
      </c>
      <c r="I54" s="6" t="s">
        <v>155</v>
      </c>
      <c r="J54" s="6" t="s">
        <v>156</v>
      </c>
      <c r="K54" s="6" t="s">
        <v>135</v>
      </c>
      <c r="L54" s="6" t="s">
        <v>136</v>
      </c>
      <c r="O54" s="6" t="s">
        <v>137</v>
      </c>
      <c r="P54" s="6" t="s">
        <v>138</v>
      </c>
      <c r="R54" s="6" t="s">
        <v>157</v>
      </c>
      <c r="S54" s="63" t="s">
        <v>158</v>
      </c>
      <c r="T54" s="63" t="s">
        <v>122</v>
      </c>
      <c r="U54" s="63" t="s">
        <v>141</v>
      </c>
      <c r="V54" s="63" t="s">
        <v>142</v>
      </c>
      <c r="W54" s="6" t="s">
        <v>143</v>
      </c>
      <c r="X54">
        <v>1</v>
      </c>
      <c r="Y54" t="s">
        <v>144</v>
      </c>
      <c r="Z54" s="77" t="s">
        <v>145</v>
      </c>
      <c r="AA54">
        <v>330336</v>
      </c>
      <c r="AB54" t="e">
        <v>#N/A</v>
      </c>
    </row>
    <row r="55" spans="2:28" ht="12.75">
      <c r="B55" s="31">
        <v>49</v>
      </c>
      <c r="C55" s="6" t="s">
        <v>241</v>
      </c>
      <c r="D55" s="6" t="s">
        <v>242</v>
      </c>
      <c r="F55" s="6">
        <v>100800</v>
      </c>
      <c r="G55" s="6" t="s">
        <v>131</v>
      </c>
      <c r="H55" s="6" t="s">
        <v>132</v>
      </c>
      <c r="I55" s="6" t="s">
        <v>133</v>
      </c>
      <c r="J55" s="6" t="s">
        <v>134</v>
      </c>
      <c r="K55" s="6" t="s">
        <v>135</v>
      </c>
      <c r="L55" s="6" t="s">
        <v>136</v>
      </c>
      <c r="O55" s="6" t="s">
        <v>137</v>
      </c>
      <c r="P55" s="6" t="s">
        <v>138</v>
      </c>
      <c r="S55" s="63" t="s">
        <v>122</v>
      </c>
      <c r="T55" s="63" t="s">
        <v>122</v>
      </c>
      <c r="U55" s="63" t="s">
        <v>122</v>
      </c>
      <c r="V55" s="63" t="s">
        <v>122</v>
      </c>
      <c r="X55">
        <v>0</v>
      </c>
      <c r="Y55" t="s">
        <v>243</v>
      </c>
      <c r="Z55" s="77" t="s">
        <v>122</v>
      </c>
      <c r="AA55">
        <v>330361</v>
      </c>
      <c r="AB55" t="e">
        <v>#N/A</v>
      </c>
    </row>
    <row r="56" spans="2:28" ht="12.75">
      <c r="B56" s="31">
        <v>50</v>
      </c>
      <c r="C56" s="6" t="s">
        <v>244</v>
      </c>
      <c r="D56" s="6" t="s">
        <v>141</v>
      </c>
      <c r="F56" s="6">
        <v>101533</v>
      </c>
      <c r="G56" s="6" t="s">
        <v>153</v>
      </c>
      <c r="H56" s="6" t="s">
        <v>154</v>
      </c>
      <c r="I56" s="6" t="s">
        <v>155</v>
      </c>
      <c r="J56" s="6" t="s">
        <v>156</v>
      </c>
      <c r="K56" s="6" t="s">
        <v>135</v>
      </c>
      <c r="L56" s="6" t="s">
        <v>136</v>
      </c>
      <c r="O56" s="6" t="s">
        <v>137</v>
      </c>
      <c r="P56" s="6" t="s">
        <v>138</v>
      </c>
      <c r="R56" s="6" t="s">
        <v>157</v>
      </c>
      <c r="S56" s="63" t="s">
        <v>158</v>
      </c>
      <c r="T56" s="63" t="s">
        <v>122</v>
      </c>
      <c r="U56" s="63" t="s">
        <v>141</v>
      </c>
      <c r="V56" s="63" t="s">
        <v>142</v>
      </c>
      <c r="W56" s="6" t="s">
        <v>143</v>
      </c>
      <c r="X56">
        <v>1</v>
      </c>
      <c r="Y56" t="s">
        <v>144</v>
      </c>
      <c r="Z56" s="77" t="s">
        <v>145</v>
      </c>
      <c r="AA56">
        <v>330352</v>
      </c>
      <c r="AB56" t="e">
        <v>#N/A</v>
      </c>
    </row>
    <row r="57" spans="2:28" ht="12.75">
      <c r="B57" s="31">
        <v>51</v>
      </c>
      <c r="C57" s="6" t="s">
        <v>245</v>
      </c>
      <c r="D57" s="6" t="s">
        <v>246</v>
      </c>
      <c r="F57" s="6">
        <v>101243</v>
      </c>
      <c r="G57" s="6" t="s">
        <v>131</v>
      </c>
      <c r="H57" s="6" t="s">
        <v>132</v>
      </c>
      <c r="I57" s="6" t="s">
        <v>133</v>
      </c>
      <c r="J57" s="6" t="s">
        <v>134</v>
      </c>
      <c r="K57" s="6" t="s">
        <v>135</v>
      </c>
      <c r="L57" s="6" t="s">
        <v>136</v>
      </c>
      <c r="O57" s="6" t="s">
        <v>137</v>
      </c>
      <c r="P57" s="6" t="s">
        <v>138</v>
      </c>
      <c r="R57" s="6" t="s">
        <v>157</v>
      </c>
      <c r="S57" s="63" t="s">
        <v>140</v>
      </c>
      <c r="T57" s="63" t="s">
        <v>122</v>
      </c>
      <c r="U57" s="63" t="s">
        <v>141</v>
      </c>
      <c r="V57" s="63" t="s">
        <v>142</v>
      </c>
      <c r="W57" s="6" t="s">
        <v>143</v>
      </c>
      <c r="X57">
        <v>1</v>
      </c>
      <c r="Y57" t="s">
        <v>144</v>
      </c>
      <c r="Z57" s="77" t="s">
        <v>145</v>
      </c>
      <c r="AA57">
        <v>330368</v>
      </c>
      <c r="AB57" t="e">
        <v>#N/A</v>
      </c>
    </row>
    <row r="58" spans="2:28" ht="12.75">
      <c r="B58" s="31">
        <v>52</v>
      </c>
      <c r="C58" s="6" t="s">
        <v>247</v>
      </c>
      <c r="D58" s="6" t="s">
        <v>205</v>
      </c>
      <c r="F58" s="6">
        <v>101518</v>
      </c>
      <c r="G58" s="6" t="s">
        <v>131</v>
      </c>
      <c r="H58" s="6" t="s">
        <v>132</v>
      </c>
      <c r="I58" s="6" t="s">
        <v>133</v>
      </c>
      <c r="J58" s="6" t="s">
        <v>134</v>
      </c>
      <c r="K58" s="6" t="s">
        <v>135</v>
      </c>
      <c r="L58" s="6" t="s">
        <v>136</v>
      </c>
      <c r="O58" s="6" t="s">
        <v>137</v>
      </c>
      <c r="P58" s="6" t="s">
        <v>138</v>
      </c>
      <c r="R58" s="6" t="s">
        <v>148</v>
      </c>
      <c r="S58" s="63" t="s">
        <v>149</v>
      </c>
      <c r="T58" s="63" t="s">
        <v>122</v>
      </c>
      <c r="U58" s="63" t="s">
        <v>141</v>
      </c>
      <c r="V58" s="63" t="s">
        <v>142</v>
      </c>
      <c r="W58" s="6" t="s">
        <v>143</v>
      </c>
      <c r="X58">
        <v>1</v>
      </c>
      <c r="Y58" t="s">
        <v>144</v>
      </c>
      <c r="Z58" s="77" t="s">
        <v>150</v>
      </c>
      <c r="AA58">
        <v>330387</v>
      </c>
      <c r="AB58" t="e">
        <v>#N/A</v>
      </c>
    </row>
    <row r="59" spans="2:28" ht="12.75">
      <c r="B59" s="31">
        <v>53</v>
      </c>
      <c r="C59" s="6" t="s">
        <v>248</v>
      </c>
      <c r="D59" s="6" t="s">
        <v>197</v>
      </c>
      <c r="F59" s="6">
        <v>101376</v>
      </c>
      <c r="G59" s="6" t="s">
        <v>131</v>
      </c>
      <c r="H59" s="6" t="s">
        <v>132</v>
      </c>
      <c r="I59" s="6" t="s">
        <v>133</v>
      </c>
      <c r="J59" s="6" t="s">
        <v>134</v>
      </c>
      <c r="K59" s="6" t="s">
        <v>135</v>
      </c>
      <c r="L59" s="6" t="s">
        <v>136</v>
      </c>
      <c r="O59" s="6" t="s">
        <v>137</v>
      </c>
      <c r="P59" s="6" t="s">
        <v>138</v>
      </c>
      <c r="R59" s="6" t="s">
        <v>148</v>
      </c>
      <c r="S59" s="63" t="s">
        <v>158</v>
      </c>
      <c r="T59" s="63" t="s">
        <v>122</v>
      </c>
      <c r="U59" s="63" t="s">
        <v>141</v>
      </c>
      <c r="V59" s="63" t="s">
        <v>142</v>
      </c>
      <c r="W59" s="6" t="s">
        <v>143</v>
      </c>
      <c r="X59">
        <v>1</v>
      </c>
      <c r="Y59" t="s">
        <v>144</v>
      </c>
      <c r="Z59" s="77" t="s">
        <v>145</v>
      </c>
      <c r="AA59">
        <v>330375</v>
      </c>
      <c r="AB59" t="e">
        <v>#N/A</v>
      </c>
    </row>
    <row r="60" spans="2:28" ht="12.75">
      <c r="B60" s="31">
        <v>54</v>
      </c>
      <c r="C60" s="6" t="s">
        <v>249</v>
      </c>
      <c r="D60" s="6" t="s">
        <v>250</v>
      </c>
      <c r="F60" s="6">
        <v>101574</v>
      </c>
      <c r="G60" s="6" t="s">
        <v>153</v>
      </c>
      <c r="H60" s="6" t="s">
        <v>154</v>
      </c>
      <c r="I60" s="6" t="s">
        <v>155</v>
      </c>
      <c r="J60" s="6" t="s">
        <v>156</v>
      </c>
      <c r="K60" s="6" t="s">
        <v>135</v>
      </c>
      <c r="L60" s="6" t="s">
        <v>136</v>
      </c>
      <c r="O60" s="6" t="s">
        <v>137</v>
      </c>
      <c r="P60" s="6" t="s">
        <v>138</v>
      </c>
      <c r="R60" s="6" t="s">
        <v>157</v>
      </c>
      <c r="S60" s="63" t="s">
        <v>158</v>
      </c>
      <c r="T60" s="63" t="s">
        <v>122</v>
      </c>
      <c r="U60" s="63" t="s">
        <v>141</v>
      </c>
      <c r="V60" s="63" t="s">
        <v>142</v>
      </c>
      <c r="W60" s="6" t="s">
        <v>143</v>
      </c>
      <c r="X60">
        <v>1</v>
      </c>
      <c r="Y60" t="s">
        <v>144</v>
      </c>
      <c r="Z60" s="77" t="s">
        <v>145</v>
      </c>
      <c r="AA60">
        <v>330354</v>
      </c>
      <c r="AB60" t="e">
        <v>#N/A</v>
      </c>
    </row>
    <row r="61" spans="2:28" ht="12.75">
      <c r="B61" s="31">
        <v>55</v>
      </c>
      <c r="C61" s="6" t="s">
        <v>251</v>
      </c>
      <c r="D61" s="6" t="s">
        <v>252</v>
      </c>
      <c r="F61" s="6">
        <v>101174</v>
      </c>
      <c r="G61" s="6" t="s">
        <v>153</v>
      </c>
      <c r="H61" s="6" t="s">
        <v>154</v>
      </c>
      <c r="I61" s="6" t="s">
        <v>155</v>
      </c>
      <c r="J61" s="6" t="s">
        <v>156</v>
      </c>
      <c r="K61" s="6" t="s">
        <v>135</v>
      </c>
      <c r="L61" s="6" t="s">
        <v>136</v>
      </c>
      <c r="O61" s="6" t="s">
        <v>137</v>
      </c>
      <c r="P61" s="6" t="s">
        <v>138</v>
      </c>
      <c r="R61" s="6" t="s">
        <v>157</v>
      </c>
      <c r="S61" s="63" t="s">
        <v>149</v>
      </c>
      <c r="T61" s="63" t="s">
        <v>122</v>
      </c>
      <c r="U61" s="63" t="s">
        <v>141</v>
      </c>
      <c r="V61" s="63" t="s">
        <v>142</v>
      </c>
      <c r="W61" s="6" t="s">
        <v>143</v>
      </c>
      <c r="X61">
        <v>1</v>
      </c>
      <c r="Y61" t="s">
        <v>144</v>
      </c>
      <c r="Z61" s="77" t="s">
        <v>150</v>
      </c>
      <c r="AA61">
        <v>330329</v>
      </c>
      <c r="AB61" t="e">
        <v>#N/A</v>
      </c>
    </row>
    <row r="62" spans="2:28" ht="12.75">
      <c r="B62" s="31">
        <v>56</v>
      </c>
      <c r="C62" s="6" t="s">
        <v>253</v>
      </c>
      <c r="D62" s="6" t="s">
        <v>254</v>
      </c>
      <c r="F62" s="6">
        <v>101382</v>
      </c>
      <c r="G62" s="6" t="s">
        <v>153</v>
      </c>
      <c r="H62" s="6" t="s">
        <v>154</v>
      </c>
      <c r="I62" s="6" t="s">
        <v>155</v>
      </c>
      <c r="J62" s="6" t="s">
        <v>156</v>
      </c>
      <c r="K62" s="6" t="s">
        <v>135</v>
      </c>
      <c r="L62" s="6" t="s">
        <v>136</v>
      </c>
      <c r="O62" s="6" t="s">
        <v>137</v>
      </c>
      <c r="P62" s="6" t="s">
        <v>138</v>
      </c>
      <c r="R62" s="6" t="s">
        <v>139</v>
      </c>
      <c r="S62" s="63" t="s">
        <v>140</v>
      </c>
      <c r="T62" s="63" t="s">
        <v>122</v>
      </c>
      <c r="U62" s="63" t="s">
        <v>141</v>
      </c>
      <c r="V62" s="63" t="s">
        <v>142</v>
      </c>
      <c r="W62" s="6" t="s">
        <v>143</v>
      </c>
      <c r="X62">
        <v>1</v>
      </c>
      <c r="Y62" t="s">
        <v>144</v>
      </c>
      <c r="Z62" s="77" t="s">
        <v>145</v>
      </c>
      <c r="AA62">
        <v>330343</v>
      </c>
      <c r="AB62" t="e">
        <v>#N/A</v>
      </c>
    </row>
    <row r="63" spans="2:28" ht="12.75">
      <c r="B63" s="31">
        <v>57</v>
      </c>
      <c r="C63" s="6" t="s">
        <v>253</v>
      </c>
      <c r="D63" s="6" t="s">
        <v>179</v>
      </c>
      <c r="F63" s="6">
        <v>101344</v>
      </c>
      <c r="G63" s="6" t="s">
        <v>131</v>
      </c>
      <c r="H63" s="6" t="s">
        <v>132</v>
      </c>
      <c r="I63" s="6" t="s">
        <v>133</v>
      </c>
      <c r="J63" s="6" t="s">
        <v>134</v>
      </c>
      <c r="K63" s="6" t="s">
        <v>135</v>
      </c>
      <c r="L63" s="6" t="s">
        <v>136</v>
      </c>
      <c r="O63" s="6" t="s">
        <v>137</v>
      </c>
      <c r="P63" s="6" t="s">
        <v>138</v>
      </c>
      <c r="R63" s="6" t="s">
        <v>148</v>
      </c>
      <c r="S63" s="63" t="s">
        <v>149</v>
      </c>
      <c r="T63" s="63" t="s">
        <v>122</v>
      </c>
      <c r="U63" s="63" t="s">
        <v>141</v>
      </c>
      <c r="V63" s="63" t="s">
        <v>142</v>
      </c>
      <c r="W63" s="6" t="s">
        <v>143</v>
      </c>
      <c r="X63">
        <v>1</v>
      </c>
      <c r="Y63" t="s">
        <v>144</v>
      </c>
      <c r="Z63" s="77" t="s">
        <v>150</v>
      </c>
      <c r="AA63">
        <v>330370</v>
      </c>
      <c r="AB63" t="e">
        <v>#N/A</v>
      </c>
    </row>
    <row r="64" spans="2:28" ht="12.75">
      <c r="B64" s="31">
        <v>58</v>
      </c>
      <c r="C64" s="6" t="s">
        <v>255</v>
      </c>
      <c r="D64" s="6" t="s">
        <v>256</v>
      </c>
      <c r="F64" s="6">
        <v>101449</v>
      </c>
      <c r="G64" s="6" t="s">
        <v>131</v>
      </c>
      <c r="H64" s="6" t="s">
        <v>132</v>
      </c>
      <c r="I64" s="6" t="s">
        <v>133</v>
      </c>
      <c r="J64" s="6" t="s">
        <v>134</v>
      </c>
      <c r="K64" s="6" t="s">
        <v>135</v>
      </c>
      <c r="L64" s="6" t="s">
        <v>136</v>
      </c>
      <c r="O64" s="6" t="s">
        <v>137</v>
      </c>
      <c r="P64" s="6" t="s">
        <v>138</v>
      </c>
      <c r="R64" s="6" t="s">
        <v>157</v>
      </c>
      <c r="S64" s="63" t="s">
        <v>149</v>
      </c>
      <c r="T64" s="63" t="s">
        <v>122</v>
      </c>
      <c r="U64" s="63" t="s">
        <v>141</v>
      </c>
      <c r="V64" s="63" t="s">
        <v>142</v>
      </c>
      <c r="W64" s="6" t="s">
        <v>143</v>
      </c>
      <c r="X64">
        <v>1</v>
      </c>
      <c r="Y64" t="s">
        <v>144</v>
      </c>
      <c r="Z64" s="77" t="s">
        <v>150</v>
      </c>
      <c r="AA64">
        <v>330381</v>
      </c>
      <c r="AB64" t="e">
        <v>#N/A</v>
      </c>
    </row>
    <row r="65" spans="2:28" ht="12.75">
      <c r="B65" s="31">
        <v>59</v>
      </c>
      <c r="C65" s="6" t="s">
        <v>257</v>
      </c>
      <c r="D65" s="6" t="s">
        <v>258</v>
      </c>
      <c r="F65" s="6">
        <v>101461</v>
      </c>
      <c r="G65" s="6" t="s">
        <v>153</v>
      </c>
      <c r="H65" s="6" t="s">
        <v>154</v>
      </c>
      <c r="I65" s="6" t="s">
        <v>155</v>
      </c>
      <c r="J65" s="6" t="s">
        <v>156</v>
      </c>
      <c r="K65" s="6" t="s">
        <v>135</v>
      </c>
      <c r="L65" s="6" t="s">
        <v>136</v>
      </c>
      <c r="O65" s="6" t="s">
        <v>137</v>
      </c>
      <c r="P65" s="6" t="s">
        <v>138</v>
      </c>
      <c r="R65" s="6" t="s">
        <v>148</v>
      </c>
      <c r="S65" s="63" t="s">
        <v>149</v>
      </c>
      <c r="T65" s="63" t="s">
        <v>122</v>
      </c>
      <c r="U65" s="63" t="s">
        <v>141</v>
      </c>
      <c r="V65" s="63" t="s">
        <v>142</v>
      </c>
      <c r="W65" s="6" t="s">
        <v>143</v>
      </c>
      <c r="X65">
        <v>1</v>
      </c>
      <c r="Y65" t="s">
        <v>144</v>
      </c>
      <c r="Z65" s="77" t="s">
        <v>150</v>
      </c>
      <c r="AA65">
        <v>330348</v>
      </c>
      <c r="AB65" t="e">
        <v>#N/A</v>
      </c>
    </row>
    <row r="66" spans="2:28" ht="12.75">
      <c r="B66" s="31">
        <v>60</v>
      </c>
      <c r="C66" s="6" t="s">
        <v>259</v>
      </c>
      <c r="D66" s="6" t="s">
        <v>246</v>
      </c>
      <c r="F66" s="6">
        <v>101172</v>
      </c>
      <c r="G66" s="6" t="s">
        <v>153</v>
      </c>
      <c r="H66" s="6" t="s">
        <v>154</v>
      </c>
      <c r="I66" s="6" t="s">
        <v>155</v>
      </c>
      <c r="J66" s="6" t="s">
        <v>156</v>
      </c>
      <c r="K66" s="6" t="s">
        <v>135</v>
      </c>
      <c r="L66" s="6" t="s">
        <v>136</v>
      </c>
      <c r="O66" s="6" t="s">
        <v>137</v>
      </c>
      <c r="P66" s="6" t="s">
        <v>138</v>
      </c>
      <c r="R66" s="6" t="s">
        <v>157</v>
      </c>
      <c r="S66" s="63" t="s">
        <v>149</v>
      </c>
      <c r="T66" s="63" t="s">
        <v>122</v>
      </c>
      <c r="U66" s="63" t="s">
        <v>141</v>
      </c>
      <c r="V66" s="63" t="s">
        <v>142</v>
      </c>
      <c r="W66" s="6" t="s">
        <v>143</v>
      </c>
      <c r="X66">
        <v>1</v>
      </c>
      <c r="Y66" t="s">
        <v>144</v>
      </c>
      <c r="Z66" s="77" t="s">
        <v>150</v>
      </c>
      <c r="AA66">
        <v>330327</v>
      </c>
      <c r="AB66" t="e">
        <v>#N/A</v>
      </c>
    </row>
    <row r="67" spans="2:28" ht="12.75">
      <c r="B67" s="31">
        <v>61</v>
      </c>
      <c r="C67" s="6" t="s">
        <v>260</v>
      </c>
      <c r="D67" s="6" t="s">
        <v>246</v>
      </c>
      <c r="F67" s="6">
        <v>101514</v>
      </c>
      <c r="G67" s="6" t="s">
        <v>153</v>
      </c>
      <c r="H67" s="6" t="s">
        <v>154</v>
      </c>
      <c r="I67" s="6" t="s">
        <v>155</v>
      </c>
      <c r="J67" s="6" t="s">
        <v>156</v>
      </c>
      <c r="K67" s="6" t="s">
        <v>135</v>
      </c>
      <c r="L67" s="6" t="s">
        <v>136</v>
      </c>
      <c r="O67" s="6" t="s">
        <v>137</v>
      </c>
      <c r="P67" s="6" t="s">
        <v>138</v>
      </c>
      <c r="R67" s="6" t="s">
        <v>157</v>
      </c>
      <c r="S67" s="63" t="s">
        <v>149</v>
      </c>
      <c r="T67" s="63" t="s">
        <v>122</v>
      </c>
      <c r="U67" s="63" t="s">
        <v>141</v>
      </c>
      <c r="V67" s="63" t="s">
        <v>142</v>
      </c>
      <c r="W67" s="6" t="s">
        <v>143</v>
      </c>
      <c r="X67">
        <v>1</v>
      </c>
      <c r="Y67" t="s">
        <v>144</v>
      </c>
      <c r="Z67" s="77" t="s">
        <v>150</v>
      </c>
      <c r="AA67">
        <v>330349</v>
      </c>
      <c r="AB67" t="e">
        <v>#N/A</v>
      </c>
    </row>
    <row r="68" spans="2:28" ht="12.75">
      <c r="B68" s="31">
        <v>62</v>
      </c>
      <c r="C68" s="6" t="s">
        <v>261</v>
      </c>
      <c r="D68" s="6" t="s">
        <v>141</v>
      </c>
      <c r="F68" s="6">
        <v>101154</v>
      </c>
      <c r="G68" s="6" t="s">
        <v>153</v>
      </c>
      <c r="H68" s="6" t="s">
        <v>154</v>
      </c>
      <c r="I68" s="6" t="s">
        <v>155</v>
      </c>
      <c r="J68" s="6" t="s">
        <v>156</v>
      </c>
      <c r="K68" s="6" t="s">
        <v>135</v>
      </c>
      <c r="L68" s="6" t="s">
        <v>136</v>
      </c>
      <c r="O68" s="6" t="s">
        <v>137</v>
      </c>
      <c r="P68" s="6" t="s">
        <v>138</v>
      </c>
      <c r="R68" s="6" t="s">
        <v>157</v>
      </c>
      <c r="S68" s="63" t="s">
        <v>140</v>
      </c>
      <c r="T68" s="63" t="s">
        <v>122</v>
      </c>
      <c r="U68" s="63" t="s">
        <v>141</v>
      </c>
      <c r="V68" s="63" t="s">
        <v>142</v>
      </c>
      <c r="W68" s="6" t="s">
        <v>143</v>
      </c>
      <c r="X68">
        <v>1</v>
      </c>
      <c r="Y68" t="s">
        <v>144</v>
      </c>
      <c r="Z68" s="77" t="s">
        <v>145</v>
      </c>
      <c r="AA68">
        <v>330323</v>
      </c>
      <c r="AB68" t="e">
        <v>#N/A</v>
      </c>
    </row>
    <row r="69" spans="2:28" ht="12.75">
      <c r="B69" s="31">
        <v>63</v>
      </c>
      <c r="C69" s="6" t="s">
        <v>262</v>
      </c>
      <c r="D69" s="6" t="s">
        <v>201</v>
      </c>
      <c r="F69" s="6">
        <v>101237</v>
      </c>
      <c r="G69" s="6" t="s">
        <v>131</v>
      </c>
      <c r="H69" s="6" t="s">
        <v>132</v>
      </c>
      <c r="I69" s="6" t="s">
        <v>133</v>
      </c>
      <c r="J69" s="6" t="s">
        <v>134</v>
      </c>
      <c r="K69" s="6" t="s">
        <v>176</v>
      </c>
      <c r="L69" s="6" t="s">
        <v>177</v>
      </c>
      <c r="O69" s="6" t="s">
        <v>137</v>
      </c>
      <c r="P69" s="6" t="s">
        <v>138</v>
      </c>
      <c r="R69" s="6" t="s">
        <v>157</v>
      </c>
      <c r="S69" s="63" t="s">
        <v>158</v>
      </c>
      <c r="T69" s="63" t="s">
        <v>122</v>
      </c>
      <c r="U69" s="63" t="s">
        <v>141</v>
      </c>
      <c r="V69" s="63" t="s">
        <v>142</v>
      </c>
      <c r="W69" s="6" t="s">
        <v>143</v>
      </c>
      <c r="X69">
        <v>1</v>
      </c>
      <c r="Y69" t="s">
        <v>144</v>
      </c>
      <c r="Z69" s="77" t="s">
        <v>145</v>
      </c>
      <c r="AA69">
        <v>330366</v>
      </c>
      <c r="AB69" t="e">
        <v>#N/A</v>
      </c>
    </row>
    <row r="70" spans="2:28" ht="12.75">
      <c r="B70" s="31">
        <v>64</v>
      </c>
      <c r="C70" s="6" t="s">
        <v>263</v>
      </c>
      <c r="D70" s="6" t="s">
        <v>264</v>
      </c>
      <c r="F70" s="6">
        <v>100770</v>
      </c>
      <c r="G70" s="6" t="s">
        <v>131</v>
      </c>
      <c r="H70" s="6" t="s">
        <v>132</v>
      </c>
      <c r="I70" s="6" t="s">
        <v>133</v>
      </c>
      <c r="J70" s="6" t="s">
        <v>134</v>
      </c>
      <c r="K70" s="6" t="s">
        <v>135</v>
      </c>
      <c r="L70" s="6" t="s">
        <v>136</v>
      </c>
      <c r="O70" s="6" t="s">
        <v>137</v>
      </c>
      <c r="P70" s="6" t="s">
        <v>138</v>
      </c>
      <c r="R70" s="6" t="s">
        <v>139</v>
      </c>
      <c r="S70" s="63" t="s">
        <v>149</v>
      </c>
      <c r="T70" s="63" t="s">
        <v>122</v>
      </c>
      <c r="U70" s="63" t="s">
        <v>141</v>
      </c>
      <c r="V70" s="63" t="s">
        <v>142</v>
      </c>
      <c r="W70" s="6" t="s">
        <v>143</v>
      </c>
      <c r="X70">
        <v>1</v>
      </c>
      <c r="Y70" t="s">
        <v>144</v>
      </c>
      <c r="Z70" s="77" t="s">
        <v>150</v>
      </c>
      <c r="AA70">
        <v>330360</v>
      </c>
      <c r="AB70" t="e">
        <v>#N/A</v>
      </c>
    </row>
    <row r="71" spans="2:28" ht="12.75">
      <c r="B71" s="31">
        <v>65</v>
      </c>
      <c r="C71" s="6" t="s">
        <v>265</v>
      </c>
      <c r="D71" s="6" t="s">
        <v>266</v>
      </c>
      <c r="F71" s="6">
        <v>101148</v>
      </c>
      <c r="G71" s="6" t="s">
        <v>153</v>
      </c>
      <c r="H71" s="6" t="s">
        <v>154</v>
      </c>
      <c r="I71" s="6" t="s">
        <v>155</v>
      </c>
      <c r="J71" s="6" t="s">
        <v>156</v>
      </c>
      <c r="K71" s="6" t="s">
        <v>135</v>
      </c>
      <c r="L71" s="6" t="s">
        <v>136</v>
      </c>
      <c r="O71" s="6" t="s">
        <v>137</v>
      </c>
      <c r="P71" s="6" t="s">
        <v>138</v>
      </c>
      <c r="R71" s="6" t="s">
        <v>157</v>
      </c>
      <c r="S71" s="63" t="s">
        <v>140</v>
      </c>
      <c r="T71" s="63" t="s">
        <v>122</v>
      </c>
      <c r="U71" s="63" t="s">
        <v>141</v>
      </c>
      <c r="V71" s="63" t="s">
        <v>142</v>
      </c>
      <c r="W71" s="6" t="s">
        <v>143</v>
      </c>
      <c r="X71">
        <v>1</v>
      </c>
      <c r="Y71" t="s">
        <v>144</v>
      </c>
      <c r="Z71" s="77" t="s">
        <v>145</v>
      </c>
      <c r="AA71">
        <v>330322</v>
      </c>
      <c r="AB71" t="e">
        <v>#N/A</v>
      </c>
    </row>
    <row r="72" spans="2:28" ht="12.75">
      <c r="B72" s="31">
        <v>66</v>
      </c>
      <c r="C72" s="6" t="s">
        <v>267</v>
      </c>
      <c r="D72" s="6" t="s">
        <v>130</v>
      </c>
      <c r="F72" s="6">
        <v>101577</v>
      </c>
      <c r="G72" s="6" t="s">
        <v>153</v>
      </c>
      <c r="H72" s="6" t="s">
        <v>154</v>
      </c>
      <c r="I72" s="6" t="s">
        <v>155</v>
      </c>
      <c r="J72" s="6" t="s">
        <v>156</v>
      </c>
      <c r="K72" s="6" t="s">
        <v>135</v>
      </c>
      <c r="L72" s="6" t="s">
        <v>136</v>
      </c>
      <c r="O72" s="6" t="s">
        <v>137</v>
      </c>
      <c r="P72" s="6" t="s">
        <v>138</v>
      </c>
      <c r="R72" s="6" t="s">
        <v>139</v>
      </c>
      <c r="S72" s="63" t="s">
        <v>140</v>
      </c>
      <c r="T72" s="63" t="s">
        <v>122</v>
      </c>
      <c r="U72" s="63" t="s">
        <v>141</v>
      </c>
      <c r="V72" s="63" t="s">
        <v>142</v>
      </c>
      <c r="W72" s="6" t="s">
        <v>143</v>
      </c>
      <c r="X72">
        <v>1</v>
      </c>
      <c r="Y72" t="s">
        <v>144</v>
      </c>
      <c r="Z72" s="77" t="s">
        <v>145</v>
      </c>
      <c r="AA72">
        <v>330355</v>
      </c>
      <c r="AB72" t="e">
        <v>#N/A</v>
      </c>
    </row>
    <row r="73" spans="2:28" ht="12.75">
      <c r="B73" s="31">
        <v>67</v>
      </c>
      <c r="C73" s="6" t="s">
        <v>268</v>
      </c>
      <c r="D73" s="6" t="s">
        <v>218</v>
      </c>
      <c r="F73" s="6">
        <v>101578</v>
      </c>
      <c r="G73" s="6" t="s">
        <v>131</v>
      </c>
      <c r="H73" s="6" t="s">
        <v>132</v>
      </c>
      <c r="I73" s="6" t="s">
        <v>133</v>
      </c>
      <c r="J73" s="6" t="s">
        <v>134</v>
      </c>
      <c r="K73" s="6" t="s">
        <v>176</v>
      </c>
      <c r="L73" s="6" t="s">
        <v>177</v>
      </c>
      <c r="O73" s="6" t="s">
        <v>137</v>
      </c>
      <c r="P73" s="6" t="s">
        <v>138</v>
      </c>
      <c r="R73" s="6" t="s">
        <v>139</v>
      </c>
      <c r="S73" s="63" t="s">
        <v>183</v>
      </c>
      <c r="T73" s="63" t="s">
        <v>184</v>
      </c>
      <c r="U73" s="63" t="s">
        <v>185</v>
      </c>
      <c r="V73" s="63" t="s">
        <v>186</v>
      </c>
      <c r="X73">
        <v>1</v>
      </c>
      <c r="Y73" t="s">
        <v>144</v>
      </c>
      <c r="Z73" s="77" t="s">
        <v>183</v>
      </c>
      <c r="AA73">
        <v>330390</v>
      </c>
      <c r="AB73" t="e">
        <v>#N/A</v>
      </c>
    </row>
    <row r="74" spans="2:28" ht="12.75">
      <c r="B74" s="31">
        <v>68</v>
      </c>
      <c r="C74" s="6" t="s">
        <v>269</v>
      </c>
      <c r="D74" s="6" t="s">
        <v>270</v>
      </c>
      <c r="F74" s="6">
        <v>102304</v>
      </c>
      <c r="G74" s="6" t="s">
        <v>131</v>
      </c>
      <c r="H74" s="6" t="s">
        <v>132</v>
      </c>
      <c r="I74" s="6" t="s">
        <v>133</v>
      </c>
      <c r="J74" s="6" t="s">
        <v>134</v>
      </c>
      <c r="K74" s="6" t="s">
        <v>135</v>
      </c>
      <c r="L74" s="6" t="s">
        <v>136</v>
      </c>
      <c r="O74" s="6" t="s">
        <v>137</v>
      </c>
      <c r="P74" s="6" t="s">
        <v>138</v>
      </c>
      <c r="R74" s="6" t="s">
        <v>148</v>
      </c>
      <c r="S74" s="63" t="s">
        <v>149</v>
      </c>
      <c r="T74" s="63" t="s">
        <v>122</v>
      </c>
      <c r="U74" s="63" t="s">
        <v>141</v>
      </c>
      <c r="V74" s="63" t="s">
        <v>142</v>
      </c>
      <c r="W74" s="6" t="s">
        <v>143</v>
      </c>
      <c r="X74">
        <v>1</v>
      </c>
      <c r="Y74" t="s">
        <v>144</v>
      </c>
      <c r="Z74" s="77" t="s">
        <v>150</v>
      </c>
      <c r="AA74">
        <v>330391</v>
      </c>
      <c r="AB74" t="e">
        <v>#N/A</v>
      </c>
    </row>
    <row r="75" spans="2:28" ht="12.75">
      <c r="B75" s="31">
        <v>69</v>
      </c>
      <c r="C75" s="6" t="s">
        <v>271</v>
      </c>
      <c r="D75" s="6" t="s">
        <v>218</v>
      </c>
      <c r="F75" s="6">
        <v>101370</v>
      </c>
      <c r="G75" s="6" t="s">
        <v>131</v>
      </c>
      <c r="H75" s="6" t="s">
        <v>132</v>
      </c>
      <c r="I75" s="6" t="s">
        <v>133</v>
      </c>
      <c r="J75" s="6" t="s">
        <v>134</v>
      </c>
      <c r="K75" s="6" t="s">
        <v>176</v>
      </c>
      <c r="L75" s="6" t="s">
        <v>177</v>
      </c>
      <c r="O75" s="6" t="s">
        <v>137</v>
      </c>
      <c r="P75" s="6" t="s">
        <v>138</v>
      </c>
      <c r="R75" s="6" t="s">
        <v>157</v>
      </c>
      <c r="S75" s="63" t="s">
        <v>272</v>
      </c>
      <c r="T75" s="63" t="s">
        <v>122</v>
      </c>
      <c r="U75" s="63" t="s">
        <v>141</v>
      </c>
      <c r="V75" s="63" t="s">
        <v>142</v>
      </c>
      <c r="W75" s="6" t="s">
        <v>143</v>
      </c>
      <c r="X75">
        <v>1</v>
      </c>
      <c r="Y75" t="s">
        <v>144</v>
      </c>
      <c r="Z75" s="77" t="s">
        <v>145</v>
      </c>
      <c r="AA75">
        <v>330372</v>
      </c>
      <c r="AB75" t="e">
        <v>#N/A</v>
      </c>
    </row>
    <row r="76" spans="2:28" ht="12.75">
      <c r="B76" s="31">
        <v>70</v>
      </c>
      <c r="C76" s="6" t="s">
        <v>273</v>
      </c>
      <c r="D76" s="6" t="s">
        <v>274</v>
      </c>
      <c r="F76" s="6">
        <v>101585</v>
      </c>
      <c r="G76" s="6" t="s">
        <v>153</v>
      </c>
      <c r="H76" s="6" t="s">
        <v>154</v>
      </c>
      <c r="I76" s="6" t="s">
        <v>155</v>
      </c>
      <c r="J76" s="6" t="s">
        <v>156</v>
      </c>
      <c r="K76" s="6" t="s">
        <v>135</v>
      </c>
      <c r="L76" s="6" t="s">
        <v>136</v>
      </c>
      <c r="O76" s="6" t="s">
        <v>137</v>
      </c>
      <c r="P76" s="6" t="s">
        <v>138</v>
      </c>
      <c r="R76" s="6" t="s">
        <v>148</v>
      </c>
      <c r="S76" s="63" t="s">
        <v>158</v>
      </c>
      <c r="T76" s="63" t="s">
        <v>122</v>
      </c>
      <c r="U76" s="63" t="s">
        <v>141</v>
      </c>
      <c r="V76" s="63" t="s">
        <v>142</v>
      </c>
      <c r="W76" s="6" t="s">
        <v>143</v>
      </c>
      <c r="X76">
        <v>1</v>
      </c>
      <c r="Y76" t="s">
        <v>144</v>
      </c>
      <c r="Z76" s="77" t="s">
        <v>145</v>
      </c>
      <c r="AA76">
        <v>330358</v>
      </c>
      <c r="AB76" t="e">
        <v>#N/A</v>
      </c>
    </row>
    <row r="77" spans="2:28" ht="12.75">
      <c r="B77" s="31">
        <v>71</v>
      </c>
      <c r="C77" s="6" t="s">
        <v>275</v>
      </c>
      <c r="D77" s="6" t="s">
        <v>246</v>
      </c>
      <c r="F77" s="6">
        <v>101579</v>
      </c>
      <c r="G77" s="6" t="s">
        <v>153</v>
      </c>
      <c r="H77" s="6" t="s">
        <v>154</v>
      </c>
      <c r="I77" s="6" t="s">
        <v>155</v>
      </c>
      <c r="J77" s="6" t="s">
        <v>156</v>
      </c>
      <c r="K77" s="6" t="s">
        <v>135</v>
      </c>
      <c r="L77" s="6" t="s">
        <v>136</v>
      </c>
      <c r="O77" s="6" t="s">
        <v>137</v>
      </c>
      <c r="P77" s="6" t="s">
        <v>138</v>
      </c>
      <c r="R77" s="6" t="s">
        <v>148</v>
      </c>
      <c r="S77" s="63" t="s">
        <v>140</v>
      </c>
      <c r="T77" s="63" t="s">
        <v>122</v>
      </c>
      <c r="U77" s="63" t="s">
        <v>141</v>
      </c>
      <c r="V77" s="63" t="s">
        <v>142</v>
      </c>
      <c r="W77" s="6" t="s">
        <v>143</v>
      </c>
      <c r="X77">
        <v>1</v>
      </c>
      <c r="Y77" t="s">
        <v>144</v>
      </c>
      <c r="Z77" s="77" t="s">
        <v>145</v>
      </c>
      <c r="AA77">
        <v>330356</v>
      </c>
      <c r="AB77" t="e">
        <v>#N/A</v>
      </c>
    </row>
    <row r="78" spans="2:28" ht="12.75">
      <c r="B78" s="31">
        <v>72</v>
      </c>
      <c r="C78" s="6" t="s">
        <v>276</v>
      </c>
      <c r="D78" s="6" t="s">
        <v>147</v>
      </c>
      <c r="F78" s="6">
        <v>101327</v>
      </c>
      <c r="G78" s="6" t="s">
        <v>153</v>
      </c>
      <c r="H78" s="6" t="s">
        <v>154</v>
      </c>
      <c r="I78" s="6" t="s">
        <v>155</v>
      </c>
      <c r="J78" s="6" t="s">
        <v>156</v>
      </c>
      <c r="K78" s="6" t="s">
        <v>135</v>
      </c>
      <c r="L78" s="6" t="s">
        <v>136</v>
      </c>
      <c r="O78" s="6" t="s">
        <v>137</v>
      </c>
      <c r="P78" s="6" t="s">
        <v>138</v>
      </c>
      <c r="R78" s="6" t="s">
        <v>157</v>
      </c>
      <c r="S78" s="63" t="s">
        <v>140</v>
      </c>
      <c r="T78" s="63" t="s">
        <v>122</v>
      </c>
      <c r="U78" s="63" t="s">
        <v>141</v>
      </c>
      <c r="V78" s="63" t="s">
        <v>142</v>
      </c>
      <c r="W78" s="6" t="s">
        <v>143</v>
      </c>
      <c r="X78">
        <v>1</v>
      </c>
      <c r="Y78" t="s">
        <v>144</v>
      </c>
      <c r="Z78" s="77" t="s">
        <v>145</v>
      </c>
      <c r="AA78">
        <v>330341</v>
      </c>
      <c r="AB78" t="e">
        <v>#N/A</v>
      </c>
    </row>
  </sheetData>
  <sheetProtection/>
  <mergeCells count="17">
    <mergeCell ref="AG2:AH2"/>
    <mergeCell ref="AG3:AG4"/>
    <mergeCell ref="AH3:AH4"/>
    <mergeCell ref="B2:P2"/>
    <mergeCell ref="O3:P3"/>
    <mergeCell ref="B3:B4"/>
    <mergeCell ref="M3:N3"/>
    <mergeCell ref="C3:C4"/>
    <mergeCell ref="D3:D4"/>
    <mergeCell ref="K3:L3"/>
    <mergeCell ref="E3:E4"/>
    <mergeCell ref="F3:F4"/>
    <mergeCell ref="G3:H3"/>
    <mergeCell ref="Q3:Z3"/>
    <mergeCell ref="Q4:R4"/>
    <mergeCell ref="I3:J3"/>
    <mergeCell ref="T4:W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B1:P89"/>
  <sheetViews>
    <sheetView showGridLines="0" showRowColHeaders="0" tabSelected="1" zoomScaleSheetLayoutView="100" zoomScalePageLayoutView="0" workbookViewId="0" topLeftCell="A1">
      <pane ySplit="1" topLeftCell="A2" activePane="bottomLeft" state="frozen"/>
      <selection pane="topLeft" activeCell="H23" sqref="H2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375" style="2" customWidth="1"/>
    <col min="11" max="11" width="3.00390625" style="2" customWidth="1"/>
    <col min="12" max="12" width="10.875" style="2" customWidth="1"/>
    <col min="13" max="13" width="11.375" style="2" customWidth="1"/>
    <col min="14" max="14" width="7.625" style="2" customWidth="1"/>
    <col min="15" max="15" width="4.87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37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2009/2010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2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Bachcevanidu</v>
      </c>
      <c r="E16" s="174"/>
      <c r="F16" s="174"/>
      <c r="G16" s="174" t="str">
        <f>SEZNAM!D7</f>
        <v>Alena</v>
      </c>
      <c r="H16" s="174"/>
      <c r="I16" s="107">
        <f>SEZNAM!F7</f>
        <v>101519</v>
      </c>
      <c r="J16" s="107">
        <f>SEZNAM!M7</f>
        <v>0</v>
      </c>
      <c r="K16" s="108" t="str">
        <f>CONCATENATE(SEZNAM!X7,"")</f>
        <v>1</v>
      </c>
      <c r="L16" s="107" t="str">
        <f>IF(SEZNAM!Y7="ANO",SEZNAM!Q7&amp;IF(SEZNAM!Q7&lt;&gt;""," - ","")&amp;SEZNAM!R7,"")</f>
        <v>C</v>
      </c>
      <c r="M16" s="109" t="str">
        <f>IF(SEZNAM!Y7="ANO",CONCATENATE(SEZNAM!S7,""),"")</f>
        <v>12.6.2010</v>
      </c>
      <c r="N16" s="175" t="str">
        <f>IF(SEZNAM!Y7="ANO",SEZNAM!V7&amp;CHAR(10)&amp;SEZNAM!Z7,"")</f>
        <v>Taterova_Kriegerova
15.6.2010</v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Bláhová</v>
      </c>
      <c r="E17" s="174"/>
      <c r="F17" s="174"/>
      <c r="G17" s="174" t="str">
        <f>SEZNAM!D8</f>
        <v>Radka</v>
      </c>
      <c r="H17" s="174"/>
      <c r="I17" s="107">
        <f>SEZNAM!F8</f>
        <v>101490</v>
      </c>
      <c r="J17" s="107">
        <f>SEZNAM!M8</f>
        <v>0</v>
      </c>
      <c r="K17" s="108" t="str">
        <f>CONCATENATE(SEZNAM!X8,"")</f>
        <v>1</v>
      </c>
      <c r="L17" s="107" t="str">
        <f>IF(SEZNAM!Y8="ANO",SEZNAM!Q8&amp;IF(SEZNAM!Q8&lt;&gt;""," - ","")&amp;SEZNAM!R8,"")</f>
        <v>A</v>
      </c>
      <c r="M17" s="109" t="str">
        <f>IF(SEZNAM!Y8="ANO",CONCATENATE(SEZNAM!S8,""),"")</f>
        <v>4.6.2010</v>
      </c>
      <c r="N17" s="175" t="str">
        <f>IF(SEZNAM!Y8="ANO",SEZNAM!V8&amp;CHAR(10)&amp;SEZNAM!Z8,"")</f>
        <v>Taterova_Kriegerova
8.6.2010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Brand</v>
      </c>
      <c r="E18" s="174"/>
      <c r="F18" s="174"/>
      <c r="G18" s="174" t="str">
        <f>SEZNAM!D9</f>
        <v>Jaroslav</v>
      </c>
      <c r="H18" s="174"/>
      <c r="I18" s="107">
        <f>SEZNAM!F9</f>
        <v>101571</v>
      </c>
      <c r="J18" s="107">
        <f>SEZNAM!M9</f>
        <v>0</v>
      </c>
      <c r="K18" s="108" t="str">
        <f>CONCATENATE(SEZNAM!X9,"")</f>
        <v>1</v>
      </c>
      <c r="L18" s="107" t="str">
        <f>IF(SEZNAM!Y9="ANO",SEZNAM!Q9&amp;IF(SEZNAM!Q9&lt;&gt;""," - ","")&amp;SEZNAM!R9,"")</f>
        <v>B</v>
      </c>
      <c r="M18" s="109" t="str">
        <f>IF(SEZNAM!Y9="ANO",CONCATENATE(SEZNAM!S9,""),"")</f>
        <v>11.6.2010</v>
      </c>
      <c r="N18" s="175" t="str">
        <f>IF(SEZNAM!Y9="ANO",SEZNAM!V9&amp;CHAR(10)&amp;SEZNAM!Z9,"")</f>
        <v>Taterova_Kriegerova
15.6.2010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Budilová</v>
      </c>
      <c r="E19" s="174"/>
      <c r="F19" s="174"/>
      <c r="G19" s="174" t="str">
        <f>SEZNAM!D10</f>
        <v>Barbora</v>
      </c>
      <c r="H19" s="174"/>
      <c r="I19" s="107">
        <f>SEZNAM!F10</f>
        <v>101387</v>
      </c>
      <c r="J19" s="107">
        <f>SEZNAM!M10</f>
        <v>0</v>
      </c>
      <c r="K19" s="108" t="str">
        <f>CONCATENATE(SEZNAM!X10,"")</f>
        <v>1</v>
      </c>
      <c r="L19" s="107" t="str">
        <f>IF(SEZNAM!Y10="ANO",SEZNAM!Q10&amp;IF(SEZNAM!Q10&lt;&gt;""," - ","")&amp;SEZNAM!R10,"")</f>
        <v>A</v>
      </c>
      <c r="M19" s="109" t="str">
        <f>IF(SEZNAM!Y10="ANO",CONCATENATE(SEZNAM!S10,""),"")</f>
        <v>4.6.2010</v>
      </c>
      <c r="N19" s="175" t="str">
        <f>IF(SEZNAM!Y10="ANO",SEZNAM!V10&amp;CHAR(10)&amp;SEZNAM!Z10,"")</f>
        <v>Taterova_Kriegerova
8.6.2010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Čech</v>
      </c>
      <c r="E20" s="174"/>
      <c r="F20" s="174"/>
      <c r="G20" s="174" t="str">
        <f>SEZNAM!D11</f>
        <v>Pavel</v>
      </c>
      <c r="H20" s="174"/>
      <c r="I20" s="107">
        <f>SEZNAM!F11</f>
        <v>101325</v>
      </c>
      <c r="J20" s="107">
        <f>SEZNAM!M11</f>
        <v>0</v>
      </c>
      <c r="K20" s="108" t="str">
        <f>CONCATENATE(SEZNAM!X11,"")</f>
        <v>1</v>
      </c>
      <c r="L20" s="107" t="str">
        <f>IF(SEZNAM!Y11="ANO",SEZNAM!Q11&amp;IF(SEZNAM!Q11&lt;&gt;""," - ","")&amp;SEZNAM!R11,"")</f>
        <v>B</v>
      </c>
      <c r="M20" s="109" t="str">
        <f>IF(SEZNAM!Y11="ANO",CONCATENATE(SEZNAM!S11,""),"")</f>
        <v>4.6.2010</v>
      </c>
      <c r="N20" s="175" t="str">
        <f>IF(SEZNAM!Y11="ANO",SEZNAM!V11&amp;CHAR(10)&amp;SEZNAM!Z11,"")</f>
        <v>Taterova_Kriegerova
8.6.2010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Čechová</v>
      </c>
      <c r="E21" s="174"/>
      <c r="F21" s="174"/>
      <c r="G21" s="174" t="str">
        <f>SEZNAM!D12</f>
        <v>Hana</v>
      </c>
      <c r="H21" s="174"/>
      <c r="I21" s="107">
        <f>SEZNAM!F12</f>
        <v>101425</v>
      </c>
      <c r="J21" s="107">
        <f>SEZNAM!M12</f>
        <v>0</v>
      </c>
      <c r="K21" s="108" t="str">
        <f>CONCATENATE(SEZNAM!X12,"")</f>
        <v>1</v>
      </c>
      <c r="L21" s="107" t="str">
        <f>IF(SEZNAM!Y12="ANO",SEZNAM!Q12&amp;IF(SEZNAM!Q12&lt;&gt;""," - ","")&amp;SEZNAM!R12,"")</f>
        <v>B</v>
      </c>
      <c r="M21" s="109" t="str">
        <f>IF(SEZNAM!Y12="ANO",CONCATENATE(SEZNAM!S12,""),"")</f>
        <v>4.6.2010</v>
      </c>
      <c r="N21" s="175" t="str">
        <f>IF(SEZNAM!Y12="ANO",SEZNAM!V12&amp;CHAR(10)&amp;SEZNAM!Z12,"")</f>
        <v>Taterova_Kriegerova
8.6.2010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Čurda</v>
      </c>
      <c r="E22" s="174"/>
      <c r="F22" s="174"/>
      <c r="G22" s="174" t="str">
        <f>SEZNAM!D13</f>
        <v>Zbyněk</v>
      </c>
      <c r="H22" s="174"/>
      <c r="I22" s="107">
        <f>SEZNAM!F13</f>
        <v>101171</v>
      </c>
      <c r="J22" s="107">
        <f>SEZNAM!M13</f>
        <v>0</v>
      </c>
      <c r="K22" s="108" t="str">
        <f>CONCATENATE(SEZNAM!X13,"")</f>
        <v>1</v>
      </c>
      <c r="L22" s="107" t="str">
        <f>IF(SEZNAM!Y13="ANO",SEZNAM!Q13&amp;IF(SEZNAM!Q13&lt;&gt;""," - ","")&amp;SEZNAM!R13,"")</f>
        <v>B</v>
      </c>
      <c r="M22" s="109" t="str">
        <f>IF(SEZNAM!Y13="ANO",CONCATENATE(SEZNAM!S13,""),"")</f>
        <v>11.6.2010</v>
      </c>
      <c r="N22" s="175" t="str">
        <f>IF(SEZNAM!Y13="ANO",SEZNAM!V13&amp;CHAR(10)&amp;SEZNAM!Z13,"")</f>
        <v>Taterova_Kriegerova
15.6.2010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Dolejší</v>
      </c>
      <c r="E23" s="174"/>
      <c r="F23" s="174"/>
      <c r="G23" s="174" t="str">
        <f>SEZNAM!D14</f>
        <v>Jaroslava</v>
      </c>
      <c r="H23" s="174"/>
      <c r="I23" s="107">
        <f>SEZNAM!F14</f>
        <v>101250</v>
      </c>
      <c r="J23" s="107">
        <f>SEZNAM!M14</f>
        <v>0</v>
      </c>
      <c r="K23" s="108" t="str">
        <f>CONCATENATE(SEZNAM!X14,"")</f>
        <v>1</v>
      </c>
      <c r="L23" s="107" t="str">
        <f>IF(SEZNAM!Y14="ANO",SEZNAM!Q14&amp;IF(SEZNAM!Q14&lt;&gt;""," - ","")&amp;SEZNAM!R14,"")</f>
        <v>A</v>
      </c>
      <c r="M23" s="109" t="str">
        <f>IF(SEZNAM!Y14="ANO",CONCATENATE(SEZNAM!S14,""),"")</f>
        <v>11.6.2010</v>
      </c>
      <c r="N23" s="175" t="str">
        <f>IF(SEZNAM!Y14="ANO",SEZNAM!V14&amp;CHAR(10)&amp;SEZNAM!Z14,"")</f>
        <v>Taterova_Kriegerova
15.6.2010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Donátová</v>
      </c>
      <c r="E24" s="174"/>
      <c r="F24" s="174"/>
      <c r="G24" s="174" t="str">
        <f>SEZNAM!D15</f>
        <v>Jana</v>
      </c>
      <c r="H24" s="174"/>
      <c r="I24" s="107">
        <f>SEZNAM!F15</f>
        <v>101401</v>
      </c>
      <c r="J24" s="107">
        <f>SEZNAM!M15</f>
        <v>0</v>
      </c>
      <c r="K24" s="108" t="str">
        <f>CONCATENATE(SEZNAM!X15,"")</f>
        <v>1</v>
      </c>
      <c r="L24" s="107" t="str">
        <f>IF(SEZNAM!Y15="ANO",SEZNAM!Q15&amp;IF(SEZNAM!Q15&lt;&gt;""," - ","")&amp;SEZNAM!R15,"")</f>
        <v>B</v>
      </c>
      <c r="M24" s="109" t="str">
        <f>IF(SEZNAM!Y15="ANO",CONCATENATE(SEZNAM!S15,""),"")</f>
        <v>11.6.2010</v>
      </c>
      <c r="N24" s="175" t="str">
        <f>IF(SEZNAM!Y15="ANO",SEZNAM!V15&amp;CHAR(10)&amp;SEZNAM!Z15,"")</f>
        <v>Taterova_Kriegerova
15.6.2010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Drda</v>
      </c>
      <c r="E25" s="174"/>
      <c r="F25" s="174"/>
      <c r="G25" s="174" t="str">
        <f>SEZNAM!D16</f>
        <v>Jan</v>
      </c>
      <c r="H25" s="174"/>
      <c r="I25" s="107">
        <f>SEZNAM!F16</f>
        <v>101572</v>
      </c>
      <c r="J25" s="107">
        <f>SEZNAM!M16</f>
        <v>0</v>
      </c>
      <c r="K25" s="108" t="str">
        <f>CONCATENATE(SEZNAM!X16,"")</f>
        <v>1</v>
      </c>
      <c r="L25" s="107" t="str">
        <f>IF(SEZNAM!Y16="ANO",SEZNAM!Q16&amp;IF(SEZNAM!Q16&lt;&gt;""," - ","")&amp;SEZNAM!R16,"")</f>
        <v>A</v>
      </c>
      <c r="M25" s="109" t="str">
        <f>IF(SEZNAM!Y16="ANO",CONCATENATE(SEZNAM!S16,""),"")</f>
        <v>11.6.2010</v>
      </c>
      <c r="N25" s="175" t="str">
        <f>IF(SEZNAM!Y16="ANO",SEZNAM!V16&amp;CHAR(10)&amp;SEZNAM!Z16,"")</f>
        <v>Taterova_Kriegerova
15.6.2010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Dvořáčková</v>
      </c>
      <c r="E26" s="174"/>
      <c r="F26" s="174"/>
      <c r="G26" s="174" t="str">
        <f>SEZNAM!D17</f>
        <v>Vilma</v>
      </c>
      <c r="H26" s="174"/>
      <c r="I26" s="107">
        <f>SEZNAM!F17</f>
        <v>101460</v>
      </c>
      <c r="J26" s="107">
        <f>SEZNAM!M17</f>
        <v>0</v>
      </c>
      <c r="K26" s="108" t="str">
        <f>CONCATENATE(SEZNAM!X17,"")</f>
        <v>1</v>
      </c>
      <c r="L26" s="107" t="str">
        <f>IF(SEZNAM!Y17="ANO",SEZNAM!Q17&amp;IF(SEZNAM!Q17&lt;&gt;""," - ","")&amp;SEZNAM!R17,"")</f>
        <v>A</v>
      </c>
      <c r="M26" s="109" t="str">
        <f>IF(SEZNAM!Y17="ANO",CONCATENATE(SEZNAM!S17,""),"")</f>
        <v>4.6.2010</v>
      </c>
      <c r="N26" s="175" t="str">
        <f>IF(SEZNAM!Y17="ANO",SEZNAM!V17&amp;CHAR(10)&amp;SEZNAM!Z17,"")</f>
        <v>Taterova_Kriegerova
8.6.2010</v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Evanová</v>
      </c>
      <c r="E27" s="174"/>
      <c r="F27" s="174"/>
      <c r="G27" s="174" t="str">
        <f>SEZNAM!D18</f>
        <v>Alžběta</v>
      </c>
      <c r="H27" s="174"/>
      <c r="I27" s="107">
        <f>SEZNAM!F18</f>
        <v>101202</v>
      </c>
      <c r="J27" s="107">
        <f>SEZNAM!M18</f>
        <v>0</v>
      </c>
      <c r="K27" s="108" t="str">
        <f>CONCATENATE(SEZNAM!X18,"")</f>
        <v>1</v>
      </c>
      <c r="L27" s="107" t="str">
        <f>IF(SEZNAM!Y18="ANO",SEZNAM!Q18&amp;IF(SEZNAM!Q18&lt;&gt;""," - ","")&amp;SEZNAM!R18,"")</f>
        <v>A</v>
      </c>
      <c r="M27" s="109" t="str">
        <f>IF(SEZNAM!Y18="ANO",CONCATENATE(SEZNAM!S18,""),"")</f>
        <v>11.6.2010</v>
      </c>
      <c r="N27" s="175" t="str">
        <f>IF(SEZNAM!Y18="ANO",SEZNAM!V18&amp;CHAR(10)&amp;SEZNAM!Z18,"")</f>
        <v>Taterova_Kriegerova
15.6.2010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Hájková</v>
      </c>
      <c r="E28" s="174"/>
      <c r="F28" s="174"/>
      <c r="G28" s="174" t="str">
        <f>SEZNAM!D19</f>
        <v>Lucie</v>
      </c>
      <c r="H28" s="174"/>
      <c r="I28" s="107">
        <f>SEZNAM!F19</f>
        <v>101374</v>
      </c>
      <c r="J28" s="107">
        <f>SEZNAM!M19</f>
        <v>0</v>
      </c>
      <c r="K28" s="108" t="str">
        <f>CONCATENATE(SEZNAM!X19,"")</f>
        <v>1</v>
      </c>
      <c r="L28" s="107" t="str">
        <f>IF(SEZNAM!Y19="ANO",SEZNAM!Q19&amp;IF(SEZNAM!Q19&lt;&gt;""," - ","")&amp;SEZNAM!R19,"")</f>
        <v>B</v>
      </c>
      <c r="M28" s="109" t="str">
        <f>IF(SEZNAM!Y19="ANO",CONCATENATE(SEZNAM!S19,""),"")</f>
        <v>11.6.2010</v>
      </c>
      <c r="N28" s="175" t="str">
        <f>IF(SEZNAM!Y19="ANO",SEZNAM!V19&amp;CHAR(10)&amp;SEZNAM!Z19,"")</f>
        <v>Taterova_Kriegerova
15.6.2010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Hammerle</v>
      </c>
      <c r="E29" s="174"/>
      <c r="F29" s="174"/>
      <c r="G29" s="174" t="str">
        <f>SEZNAM!D20</f>
        <v>Jakub</v>
      </c>
      <c r="H29" s="174"/>
      <c r="I29" s="107">
        <f>SEZNAM!F20</f>
        <v>101479</v>
      </c>
      <c r="J29" s="107">
        <f>SEZNAM!M20</f>
        <v>0</v>
      </c>
      <c r="K29" s="108" t="str">
        <f>CONCATENATE(SEZNAM!X20,"")</f>
        <v>1</v>
      </c>
      <c r="L29" s="107" t="str">
        <f>IF(SEZNAM!Y20="ANO",SEZNAM!Q20&amp;IF(SEZNAM!Q20&lt;&gt;""," - ","")&amp;SEZNAM!R20,"")</f>
        <v>D</v>
      </c>
      <c r="M29" s="109" t="str">
        <f>IF(SEZNAM!Y20="ANO",CONCATENATE(SEZNAM!S20,""),"")</f>
        <v>17.9.2010</v>
      </c>
      <c r="N29" s="175" t="str">
        <f>IF(SEZNAM!Y20="ANO",SEZNAM!V20&amp;CHAR(10)&amp;SEZNAM!Z20,"")</f>
        <v>Slavková
17.9.2010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Harvan</v>
      </c>
      <c r="E30" s="174"/>
      <c r="F30" s="174"/>
      <c r="G30" s="174" t="str">
        <f>SEZNAM!D21</f>
        <v>Marian</v>
      </c>
      <c r="H30" s="174"/>
      <c r="I30" s="107">
        <f>SEZNAM!F21</f>
        <v>101497</v>
      </c>
      <c r="J30" s="107">
        <f>SEZNAM!M21</f>
        <v>0</v>
      </c>
      <c r="K30" s="108" t="str">
        <f>CONCATENATE(SEZNAM!X21,"")</f>
        <v>1</v>
      </c>
      <c r="L30" s="107" t="str">
        <f>IF(SEZNAM!Y21="ANO",SEZNAM!Q21&amp;IF(SEZNAM!Q21&lt;&gt;""," - ","")&amp;SEZNAM!R21,"")</f>
        <v>B</v>
      </c>
      <c r="M30" s="109" t="str">
        <f>IF(SEZNAM!Y21="ANO",CONCATENATE(SEZNAM!S21,""),"")</f>
        <v>4.6.2010</v>
      </c>
      <c r="N30" s="175" t="str">
        <f>IF(SEZNAM!Y21="ANO",SEZNAM!V21&amp;CHAR(10)&amp;SEZNAM!Z21,"")</f>
        <v>Taterova_Kriegerova
8.6.2010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Havelková</v>
      </c>
      <c r="E31" s="174"/>
      <c r="F31" s="174"/>
      <c r="G31" s="174" t="str">
        <f>SEZNAM!D22</f>
        <v>Iveta</v>
      </c>
      <c r="H31" s="174"/>
      <c r="I31" s="107">
        <f>SEZNAM!F22</f>
        <v>101432</v>
      </c>
      <c r="J31" s="107">
        <f>SEZNAM!M22</f>
        <v>0</v>
      </c>
      <c r="K31" s="108" t="str">
        <f>CONCATENATE(SEZNAM!X22,"")</f>
        <v>1</v>
      </c>
      <c r="L31" s="107" t="str">
        <f>IF(SEZNAM!Y22="ANO",SEZNAM!Q22&amp;IF(SEZNAM!Q22&lt;&gt;""," - ","")&amp;SEZNAM!R22,"")</f>
        <v>A</v>
      </c>
      <c r="M31" s="109" t="str">
        <f>IF(SEZNAM!Y22="ANO",CONCATENATE(SEZNAM!S22,""),"")</f>
        <v>4.6.2010</v>
      </c>
      <c r="N31" s="175" t="str">
        <f>IF(SEZNAM!Y22="ANO",SEZNAM!V22&amp;CHAR(10)&amp;SEZNAM!Z22,"")</f>
        <v>Taterova_Kriegerova
8.6.2010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Hlavová</v>
      </c>
      <c r="E32" s="174"/>
      <c r="F32" s="174"/>
      <c r="G32" s="174" t="str">
        <f>SEZNAM!D23</f>
        <v>Romana</v>
      </c>
      <c r="H32" s="174"/>
      <c r="I32" s="107">
        <f>SEZNAM!F23</f>
        <v>101320</v>
      </c>
      <c r="J32" s="107">
        <f>SEZNAM!M23</f>
        <v>0</v>
      </c>
      <c r="K32" s="108" t="str">
        <f>CONCATENATE(SEZNAM!X23,"")</f>
        <v>1</v>
      </c>
      <c r="L32" s="107" t="str">
        <f>IF(SEZNAM!Y23="ANO",SEZNAM!Q23&amp;IF(SEZNAM!Q23&lt;&gt;""," - ","")&amp;SEZNAM!R23,"")</f>
        <v>A</v>
      </c>
      <c r="M32" s="109" t="str">
        <f>IF(SEZNAM!Y23="ANO",CONCATENATE(SEZNAM!S23,""),"")</f>
        <v>11.6.2010</v>
      </c>
      <c r="N32" s="175" t="str">
        <f>IF(SEZNAM!Y23="ANO",SEZNAM!V23&amp;CHAR(10)&amp;SEZNAM!Z23,"")</f>
        <v>Taterova_Kriegerova
15.6.2010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Holubář</v>
      </c>
      <c r="E33" s="174"/>
      <c r="F33" s="174"/>
      <c r="G33" s="174" t="str">
        <f>SEZNAM!D24</f>
        <v>Bořivoj</v>
      </c>
      <c r="H33" s="174"/>
      <c r="I33" s="107">
        <f>SEZNAM!F24</f>
        <v>101323</v>
      </c>
      <c r="J33" s="107">
        <f>SEZNAM!M24</f>
        <v>0</v>
      </c>
      <c r="K33" s="108" t="str">
        <f>CONCATENATE(SEZNAM!X24,"")</f>
        <v>1</v>
      </c>
      <c r="L33" s="107" t="str">
        <f>IF(SEZNAM!Y24="ANO",SEZNAM!Q24&amp;IF(SEZNAM!Q24&lt;&gt;""," - ","")&amp;SEZNAM!R24,"")</f>
        <v>B</v>
      </c>
      <c r="M33" s="109" t="str">
        <f>IF(SEZNAM!Y24="ANO",CONCATENATE(SEZNAM!S24,""),"")</f>
        <v>4.6.2010</v>
      </c>
      <c r="N33" s="175" t="str">
        <f>IF(SEZNAM!Y24="ANO",SEZNAM!V24&amp;CHAR(10)&amp;SEZNAM!Z24,"")</f>
        <v>Taterova_Kriegerova
8.6.2010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Hornof</v>
      </c>
      <c r="E34" s="174"/>
      <c r="F34" s="174"/>
      <c r="G34" s="174" t="str">
        <f>SEZNAM!D25</f>
        <v>Milan</v>
      </c>
      <c r="H34" s="174"/>
      <c r="I34" s="107">
        <f>SEZNAM!F25</f>
        <v>101173</v>
      </c>
      <c r="J34" s="107">
        <f>SEZNAM!M25</f>
        <v>0</v>
      </c>
      <c r="K34" s="108" t="str">
        <f>CONCATENATE(SEZNAM!X25,"")</f>
        <v>1</v>
      </c>
      <c r="L34" s="107" t="str">
        <f>IF(SEZNAM!Y25="ANO",SEZNAM!Q25&amp;IF(SEZNAM!Q25&lt;&gt;""," - ","")&amp;SEZNAM!R25,"")</f>
        <v>B</v>
      </c>
      <c r="M34" s="109" t="str">
        <f>IF(SEZNAM!Y25="ANO",CONCATENATE(SEZNAM!S25,""),"")</f>
        <v>4.6.2010</v>
      </c>
      <c r="N34" s="175" t="str">
        <f>IF(SEZNAM!Y25="ANO",SEZNAM!V25&amp;CHAR(10)&amp;SEZNAM!Z25,"")</f>
        <v>Taterova_Kriegerova
8.6.2010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Hornof</v>
      </c>
      <c r="E35" s="174"/>
      <c r="F35" s="174"/>
      <c r="G35" s="174" t="str">
        <f>SEZNAM!D26</f>
        <v>Lukáš</v>
      </c>
      <c r="H35" s="174"/>
      <c r="I35" s="107">
        <f>SEZNAM!F26</f>
        <v>101169</v>
      </c>
      <c r="J35" s="107">
        <f>SEZNAM!M26</f>
        <v>0</v>
      </c>
      <c r="K35" s="108" t="str">
        <f>CONCATENATE(SEZNAM!X26,"")</f>
        <v>1</v>
      </c>
      <c r="L35" s="107" t="str">
        <f>IF(SEZNAM!Y26="ANO",SEZNAM!Q26&amp;IF(SEZNAM!Q26&lt;&gt;""," - ","")&amp;SEZNAM!R26,"")</f>
        <v>B</v>
      </c>
      <c r="M35" s="109" t="str">
        <f>IF(SEZNAM!Y26="ANO",CONCATENATE(SEZNAM!S26,""),"")</f>
        <v>4.6.2010</v>
      </c>
      <c r="N35" s="175" t="str">
        <f>IF(SEZNAM!Y26="ANO",SEZNAM!V26&amp;CHAR(10)&amp;SEZNAM!Z26,"")</f>
        <v>Taterova_Kriegerova
8.6.2010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Hušková</v>
      </c>
      <c r="E36" s="174"/>
      <c r="F36" s="174"/>
      <c r="G36" s="174" t="str">
        <f>SEZNAM!D27</f>
        <v>Dana</v>
      </c>
      <c r="H36" s="174"/>
      <c r="I36" s="107">
        <f>SEZNAM!F27</f>
        <v>101318</v>
      </c>
      <c r="J36" s="107">
        <f>SEZNAM!M27</f>
        <v>0</v>
      </c>
      <c r="K36" s="108" t="str">
        <f>CONCATENATE(SEZNAM!X27,"")</f>
        <v>1</v>
      </c>
      <c r="L36" s="107" t="str">
        <f>IF(SEZNAM!Y27="ANO",SEZNAM!Q27&amp;IF(SEZNAM!Q27&lt;&gt;""," - ","")&amp;SEZNAM!R27,"")</f>
        <v>A</v>
      </c>
      <c r="M36" s="109" t="str">
        <f>IF(SEZNAM!Y27="ANO",CONCATENATE(SEZNAM!S27,""),"")</f>
        <v>12.6.2010</v>
      </c>
      <c r="N36" s="175" t="str">
        <f>IF(SEZNAM!Y27="ANO",SEZNAM!V27&amp;CHAR(10)&amp;SEZNAM!Z27,"")</f>
        <v>Taterova_Kriegerova
15.6.2010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Klemšová</v>
      </c>
      <c r="E37" s="174"/>
      <c r="F37" s="174"/>
      <c r="G37" s="174" t="str">
        <f>SEZNAM!D28</f>
        <v>Martina</v>
      </c>
      <c r="H37" s="174"/>
      <c r="I37" s="107">
        <f>SEZNAM!F28</f>
        <v>101441</v>
      </c>
      <c r="J37" s="107">
        <f>SEZNAM!M28</f>
        <v>0</v>
      </c>
      <c r="K37" s="108" t="str">
        <f>CONCATENATE(SEZNAM!X28,"")</f>
        <v>1</v>
      </c>
      <c r="L37" s="107" t="str">
        <f>IF(SEZNAM!Y28="ANO",SEZNAM!Q28&amp;IF(SEZNAM!Q28&lt;&gt;""," - ","")&amp;SEZNAM!R28,"")</f>
        <v>B</v>
      </c>
      <c r="M37" s="109" t="str">
        <f>IF(SEZNAM!Y28="ANO",CONCATENATE(SEZNAM!S28,""),"")</f>
        <v>11.6.2010</v>
      </c>
      <c r="N37" s="175" t="str">
        <f>IF(SEZNAM!Y28="ANO",SEZNAM!V28&amp;CHAR(10)&amp;SEZNAM!Z28,"")</f>
        <v>Taterova_Kriegerova
15.6.2010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Kočová</v>
      </c>
      <c r="E38" s="174"/>
      <c r="F38" s="174"/>
      <c r="G38" s="174" t="str">
        <f>SEZNAM!D29</f>
        <v>Veronika</v>
      </c>
      <c r="H38" s="174"/>
      <c r="I38" s="107">
        <f>SEZNAM!F29</f>
        <v>101331</v>
      </c>
      <c r="J38" s="107">
        <f>SEZNAM!M29</f>
        <v>0</v>
      </c>
      <c r="K38" s="108" t="str">
        <f>CONCATENATE(SEZNAM!X29,"")</f>
        <v>1</v>
      </c>
      <c r="L38" s="107" t="str">
        <f>IF(SEZNAM!Y29="ANO",SEZNAM!Q29&amp;IF(SEZNAM!Q29&lt;&gt;""," - ","")&amp;SEZNAM!R29,"")</f>
        <v>B</v>
      </c>
      <c r="M38" s="109" t="str">
        <f>IF(SEZNAM!Y29="ANO",CONCATENATE(SEZNAM!S29,""),"")</f>
        <v>12.6.2010</v>
      </c>
      <c r="N38" s="175" t="str">
        <f>IF(SEZNAM!Y29="ANO",SEZNAM!V29&amp;CHAR(10)&amp;SEZNAM!Z29,"")</f>
        <v>Taterova_Kriegerova
15.6.2010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Kolář</v>
      </c>
      <c r="E39" s="174"/>
      <c r="F39" s="174"/>
      <c r="G39" s="174" t="str">
        <f>SEZNAM!D30</f>
        <v>Jiří</v>
      </c>
      <c r="H39" s="174"/>
      <c r="I39" s="107">
        <f>SEZNAM!F30</f>
        <v>101332</v>
      </c>
      <c r="J39" s="107">
        <f>SEZNAM!M30</f>
        <v>0</v>
      </c>
      <c r="K39" s="108" t="str">
        <f>CONCATENATE(SEZNAM!X30,"")</f>
        <v>1</v>
      </c>
      <c r="L39" s="107" t="str">
        <f>IF(SEZNAM!Y30="ANO",SEZNAM!Q30&amp;IF(SEZNAM!Q30&lt;&gt;""," - ","")&amp;SEZNAM!R30,"")</f>
        <v>B</v>
      </c>
      <c r="M39" s="109" t="str">
        <f>IF(SEZNAM!Y30="ANO",CONCATENATE(SEZNAM!S30,""),"")</f>
        <v>11.6.2010</v>
      </c>
      <c r="N39" s="175" t="str">
        <f>IF(SEZNAM!Y30="ANO",SEZNAM!V30&amp;CHAR(10)&amp;SEZNAM!Z30,"")</f>
        <v>Taterova_Kriegerova
15.6.2010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Korecká</v>
      </c>
      <c r="E40" s="174"/>
      <c r="F40" s="174"/>
      <c r="G40" s="174" t="str">
        <f>SEZNAM!D31</f>
        <v>Aneta</v>
      </c>
      <c r="H40" s="174"/>
      <c r="I40" s="107">
        <f>SEZNAM!F31</f>
        <v>101316</v>
      </c>
      <c r="J40" s="107">
        <f>SEZNAM!M31</f>
        <v>0</v>
      </c>
      <c r="K40" s="108" t="str">
        <f>CONCATENATE(SEZNAM!X31,"")</f>
        <v>1</v>
      </c>
      <c r="L40" s="107" t="str">
        <f>IF(SEZNAM!Y31="ANO",SEZNAM!Q31&amp;IF(SEZNAM!Q31&lt;&gt;""," - ","")&amp;SEZNAM!R31,"")</f>
        <v>C</v>
      </c>
      <c r="M40" s="109" t="str">
        <f>IF(SEZNAM!Y31="ANO",CONCATENATE(SEZNAM!S31,""),"")</f>
        <v>12.6.2010</v>
      </c>
      <c r="N40" s="175" t="str">
        <f>IF(SEZNAM!Y31="ANO",SEZNAM!V31&amp;CHAR(10)&amp;SEZNAM!Z31,"")</f>
        <v>Taterova_Kriegerova
15.6.2010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Krištofovičová</v>
      </c>
      <c r="E41" s="174"/>
      <c r="F41" s="174"/>
      <c r="G41" s="174" t="str">
        <f>SEZNAM!D32</f>
        <v>Zuzana</v>
      </c>
      <c r="H41" s="174"/>
      <c r="I41" s="107">
        <f>SEZNAM!F32</f>
        <v>101378</v>
      </c>
      <c r="J41" s="107">
        <f>SEZNAM!M32</f>
        <v>0</v>
      </c>
      <c r="K41" s="108" t="str">
        <f>CONCATENATE(SEZNAM!X32,"")</f>
        <v>1</v>
      </c>
      <c r="L41" s="107" t="str">
        <f>IF(SEZNAM!Y32="ANO",SEZNAM!Q32&amp;IF(SEZNAM!Q32&lt;&gt;""," - ","")&amp;SEZNAM!R32,"")</f>
        <v>C</v>
      </c>
      <c r="M41" s="109" t="str">
        <f>IF(SEZNAM!Y32="ANO",CONCATENATE(SEZNAM!S32,""),"")</f>
        <v>11.6.2010</v>
      </c>
      <c r="N41" s="175" t="str">
        <f>IF(SEZNAM!Y32="ANO",SEZNAM!V32&amp;CHAR(10)&amp;SEZNAM!Z32,"")</f>
        <v>Taterova_Kriegerova
15.6.2010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Krupová</v>
      </c>
      <c r="E42" s="174"/>
      <c r="F42" s="174"/>
      <c r="G42" s="174" t="str">
        <f>SEZNAM!D33</f>
        <v>Iveta</v>
      </c>
      <c r="H42" s="174"/>
      <c r="I42" s="107">
        <f>SEZNAM!F33</f>
        <v>101235</v>
      </c>
      <c r="J42" s="107">
        <f>SEZNAM!M33</f>
        <v>0</v>
      </c>
      <c r="K42" s="108" t="str">
        <f>CONCATENATE(SEZNAM!X33,"")</f>
        <v>1</v>
      </c>
      <c r="L42" s="107" t="str">
        <f>IF(SEZNAM!Y33="ANO",SEZNAM!Q33&amp;IF(SEZNAM!Q33&lt;&gt;""," - ","")&amp;SEZNAM!R33,"")</f>
        <v>B</v>
      </c>
      <c r="M42" s="109" t="str">
        <f>IF(SEZNAM!Y33="ANO",CONCATENATE(SEZNAM!S33,""),"")</f>
        <v>11.6.2010</v>
      </c>
      <c r="N42" s="175" t="str">
        <f>IF(SEZNAM!Y33="ANO",SEZNAM!V33&amp;CHAR(10)&amp;SEZNAM!Z33,"")</f>
        <v>Taterova_Kriegerova
15.6.2010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Křivánek</v>
      </c>
      <c r="E43" s="174"/>
      <c r="F43" s="174"/>
      <c r="G43" s="174" t="str">
        <f>SEZNAM!D34</f>
        <v>Jaroslav</v>
      </c>
      <c r="H43" s="174"/>
      <c r="I43" s="107">
        <f>SEZNAM!F34</f>
        <v>101249</v>
      </c>
      <c r="J43" s="107">
        <f>SEZNAM!M34</f>
        <v>0</v>
      </c>
      <c r="K43" s="108" t="str">
        <f>CONCATENATE(SEZNAM!X34,"")</f>
        <v>1</v>
      </c>
      <c r="L43" s="107" t="str">
        <f>IF(SEZNAM!Y34="ANO",SEZNAM!Q34&amp;IF(SEZNAM!Q34&lt;&gt;""," - ","")&amp;SEZNAM!R34,"")</f>
        <v>C</v>
      </c>
      <c r="M43" s="109" t="str">
        <f>IF(SEZNAM!Y34="ANO",CONCATENATE(SEZNAM!S34,""),"")</f>
        <v>12.6.2010</v>
      </c>
      <c r="N43" s="175" t="str">
        <f>IF(SEZNAM!Y34="ANO",SEZNAM!V34&amp;CHAR(10)&amp;SEZNAM!Z34,"")</f>
        <v>Taterova_Kriegerova
15.6.2010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Kubín</v>
      </c>
      <c r="E44" s="174"/>
      <c r="F44" s="174"/>
      <c r="G44" s="174" t="str">
        <f>SEZNAM!D35</f>
        <v>Ladislav</v>
      </c>
      <c r="H44" s="174"/>
      <c r="I44" s="107">
        <f>SEZNAM!F35</f>
        <v>101386</v>
      </c>
      <c r="J44" s="107">
        <f>SEZNAM!M35</f>
        <v>0</v>
      </c>
      <c r="K44" s="108" t="str">
        <f>CONCATENATE(SEZNAM!X35,"")</f>
        <v>1</v>
      </c>
      <c r="L44" s="107" t="str">
        <f>IF(SEZNAM!Y35="ANO",SEZNAM!Q35&amp;IF(SEZNAM!Q35&lt;&gt;""," - ","")&amp;SEZNAM!R35,"")</f>
        <v>C</v>
      </c>
      <c r="M44" s="109" t="str">
        <f>IF(SEZNAM!Y35="ANO",CONCATENATE(SEZNAM!S35,""),"")</f>
        <v>4.6.2010</v>
      </c>
      <c r="N44" s="175" t="str">
        <f>IF(SEZNAM!Y35="ANO",SEZNAM!V35&amp;CHAR(10)&amp;SEZNAM!Z35,"")</f>
        <v>Taterova_Kriegerova
8.6.2010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Kuchynka</v>
      </c>
      <c r="E45" s="174"/>
      <c r="F45" s="174"/>
      <c r="G45" s="174" t="str">
        <f>SEZNAM!D36</f>
        <v>Jan</v>
      </c>
      <c r="H45" s="174"/>
      <c r="I45" s="107">
        <f>SEZNAM!F36</f>
        <v>101375</v>
      </c>
      <c r="J45" s="107">
        <f>SEZNAM!M36</f>
        <v>0</v>
      </c>
      <c r="K45" s="108" t="str">
        <f>CONCATENATE(SEZNAM!X36,"")</f>
        <v>1</v>
      </c>
      <c r="L45" s="107" t="str">
        <f>IF(SEZNAM!Y36="ANO",SEZNAM!Q36&amp;IF(SEZNAM!Q36&lt;&gt;""," - ","")&amp;SEZNAM!R36,"")</f>
        <v>B</v>
      </c>
      <c r="M45" s="109" t="str">
        <f>IF(SEZNAM!Y36="ANO",CONCATENATE(SEZNAM!S36,""),"")</f>
        <v>11.6.2010</v>
      </c>
      <c r="N45" s="175" t="str">
        <f>IF(SEZNAM!Y36="ANO",SEZNAM!V36&amp;CHAR(10)&amp;SEZNAM!Z36,"")</f>
        <v>Taterova_Kriegerova
15.6.2010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Kulhánková</v>
      </c>
      <c r="E46" s="174"/>
      <c r="F46" s="174"/>
      <c r="G46" s="174" t="str">
        <f>SEZNAM!D37</f>
        <v>Jana</v>
      </c>
      <c r="H46" s="174"/>
      <c r="I46" s="107">
        <f>SEZNAM!F37</f>
        <v>101242</v>
      </c>
      <c r="J46" s="107">
        <f>SEZNAM!M37</f>
        <v>0</v>
      </c>
      <c r="K46" s="108" t="str">
        <f>CONCATENATE(SEZNAM!X37,"")</f>
        <v>1</v>
      </c>
      <c r="L46" s="107" t="str">
        <f>IF(SEZNAM!Y37="ANO",SEZNAM!Q37&amp;IF(SEZNAM!Q37&lt;&gt;""," - ","")&amp;SEZNAM!R37,"")</f>
        <v>A</v>
      </c>
      <c r="M46" s="109" t="str">
        <f>IF(SEZNAM!Y37="ANO",CONCATENATE(SEZNAM!S37,""),"")</f>
        <v>12.6.2010</v>
      </c>
      <c r="N46" s="175" t="str">
        <f>IF(SEZNAM!Y37="ANO",SEZNAM!V37&amp;CHAR(10)&amp;SEZNAM!Z37,"")</f>
        <v>Taterova_Kriegerova
15.6.2010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Kunc</v>
      </c>
      <c r="E47" s="174"/>
      <c r="F47" s="174"/>
      <c r="G47" s="174" t="str">
        <f>SEZNAM!D38</f>
        <v>Jaroslav</v>
      </c>
      <c r="H47" s="174"/>
      <c r="I47" s="107">
        <f>SEZNAM!F38</f>
        <v>101279</v>
      </c>
      <c r="J47" s="107">
        <f>SEZNAM!M38</f>
        <v>0</v>
      </c>
      <c r="K47" s="108" t="str">
        <f>CONCATENATE(SEZNAM!X38,"")</f>
        <v>1</v>
      </c>
      <c r="L47" s="107" t="str">
        <f>IF(SEZNAM!Y38="ANO",SEZNAM!Q38&amp;IF(SEZNAM!Q38&lt;&gt;""," - ","")&amp;SEZNAM!R38,"")</f>
        <v>B</v>
      </c>
      <c r="M47" s="109" t="str">
        <f>IF(SEZNAM!Y38="ANO",CONCATENATE(SEZNAM!S38,""),"")</f>
        <v>4.6.2010</v>
      </c>
      <c r="N47" s="175" t="str">
        <f>IF(SEZNAM!Y38="ANO",SEZNAM!V38&amp;CHAR(10)&amp;SEZNAM!Z38,"")</f>
        <v>Taterova_Kriegerova
8.6.2010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Kytlerová</v>
      </c>
      <c r="E48" s="174"/>
      <c r="F48" s="174"/>
      <c r="G48" s="174" t="str">
        <f>SEZNAM!D39</f>
        <v>Michaela</v>
      </c>
      <c r="H48" s="174"/>
      <c r="I48" s="107">
        <f>SEZNAM!F39</f>
        <v>101326</v>
      </c>
      <c r="J48" s="107">
        <f>SEZNAM!M39</f>
        <v>0</v>
      </c>
      <c r="K48" s="108" t="str">
        <f>CONCATENATE(SEZNAM!X39,"")</f>
        <v>1</v>
      </c>
      <c r="L48" s="107" t="str">
        <f>IF(SEZNAM!Y39="ANO",SEZNAM!Q39&amp;IF(SEZNAM!Q39&lt;&gt;""," - ","")&amp;SEZNAM!R39,"")</f>
        <v>B</v>
      </c>
      <c r="M48" s="109" t="str">
        <f>IF(SEZNAM!Y39="ANO",CONCATENATE(SEZNAM!S39,""),"")</f>
        <v>12.6.2010</v>
      </c>
      <c r="N48" s="175" t="str">
        <f>IF(SEZNAM!Y39="ANO",SEZNAM!V39&amp;CHAR(10)&amp;SEZNAM!Z39,"")</f>
        <v>Taterova_Kriegerova
15.6.2010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Máchová</v>
      </c>
      <c r="E49" s="174"/>
      <c r="F49" s="174"/>
      <c r="G49" s="174" t="str">
        <f>SEZNAM!D40</f>
        <v>Dana</v>
      </c>
      <c r="H49" s="174"/>
      <c r="I49" s="107">
        <f>SEZNAM!F40</f>
        <v>101155</v>
      </c>
      <c r="J49" s="107">
        <f>SEZNAM!M40</f>
        <v>0</v>
      </c>
      <c r="K49" s="108" t="str">
        <f>CONCATENATE(SEZNAM!X40,"")</f>
        <v>1</v>
      </c>
      <c r="L49" s="107" t="str">
        <f>IF(SEZNAM!Y40="ANO",SEZNAM!Q40&amp;IF(SEZNAM!Q40&lt;&gt;""," - ","")&amp;SEZNAM!R40,"")</f>
        <v>A</v>
      </c>
      <c r="M49" s="109" t="str">
        <f>IF(SEZNAM!Y40="ANO",CONCATENATE(SEZNAM!S40,""),"")</f>
        <v>4.6.2010</v>
      </c>
      <c r="N49" s="175" t="str">
        <f>IF(SEZNAM!Y40="ANO",SEZNAM!V40&amp;CHAR(10)&amp;SEZNAM!Z40,"")</f>
        <v>Taterova_Kriegerova
8.6.2010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Malík</v>
      </c>
      <c r="E50" s="174"/>
      <c r="F50" s="174"/>
      <c r="G50" s="174" t="str">
        <f>SEZNAM!D41</f>
        <v>Jan</v>
      </c>
      <c r="H50" s="174"/>
      <c r="I50" s="107">
        <f>SEZNAM!F41</f>
        <v>101530</v>
      </c>
      <c r="J50" s="107">
        <f>SEZNAM!M41</f>
        <v>0</v>
      </c>
      <c r="K50" s="108" t="str">
        <f>CONCATENATE(SEZNAM!X41,"")</f>
        <v>1</v>
      </c>
      <c r="L50" s="107" t="str">
        <f>IF(SEZNAM!Y41="ANO",SEZNAM!Q41&amp;IF(SEZNAM!Q41&lt;&gt;""," - ","")&amp;SEZNAM!R41,"")</f>
        <v>B</v>
      </c>
      <c r="M50" s="109" t="str">
        <f>IF(SEZNAM!Y41="ANO",CONCATENATE(SEZNAM!S41,""),"")</f>
        <v>11.6.2010</v>
      </c>
      <c r="N50" s="175" t="str">
        <f>IF(SEZNAM!Y41="ANO",SEZNAM!V41&amp;CHAR(10)&amp;SEZNAM!Z41,"")</f>
        <v>Taterova_Kriegerova
15.6.2010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Marcín</v>
      </c>
      <c r="E51" s="174"/>
      <c r="F51" s="174"/>
      <c r="G51" s="174" t="str">
        <f>SEZNAM!D42</f>
        <v>Ladislav</v>
      </c>
      <c r="H51" s="174"/>
      <c r="I51" s="107">
        <f>SEZNAM!F42</f>
        <v>101317</v>
      </c>
      <c r="J51" s="107">
        <f>SEZNAM!M42</f>
        <v>0</v>
      </c>
      <c r="K51" s="108" t="str">
        <f>CONCATENATE(SEZNAM!X42,"")</f>
        <v>1</v>
      </c>
      <c r="L51" s="107" t="str">
        <f>IF(SEZNAM!Y42="ANO",SEZNAM!Q42&amp;IF(SEZNAM!Q42&lt;&gt;""," - ","")&amp;SEZNAM!R42,"")</f>
        <v>B</v>
      </c>
      <c r="M51" s="109" t="str">
        <f>IF(SEZNAM!Y42="ANO",CONCATENATE(SEZNAM!S42,""),"")</f>
        <v>12.6.2010</v>
      </c>
      <c r="N51" s="175" t="str">
        <f>IF(SEZNAM!Y42="ANO",SEZNAM!V42&amp;CHAR(10)&amp;SEZNAM!Z42,"")</f>
        <v>Taterova_Kriegerova
15.6.2010</v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Martinec</v>
      </c>
      <c r="E52" s="174"/>
      <c r="F52" s="174"/>
      <c r="G52" s="174" t="str">
        <f>SEZNAM!D43</f>
        <v>Vladislav</v>
      </c>
      <c r="H52" s="174"/>
      <c r="I52" s="107">
        <f>SEZNAM!F43</f>
        <v>101147</v>
      </c>
      <c r="J52" s="107">
        <f>SEZNAM!M43</f>
        <v>0</v>
      </c>
      <c r="K52" s="108" t="str">
        <f>CONCATENATE(SEZNAM!X43,"")</f>
        <v>1</v>
      </c>
      <c r="L52" s="107" t="str">
        <f>IF(SEZNAM!Y43="ANO",SEZNAM!Q43&amp;IF(SEZNAM!Q43&lt;&gt;""," - ","")&amp;SEZNAM!R43,"")</f>
        <v>B</v>
      </c>
      <c r="M52" s="109" t="str">
        <f>IF(SEZNAM!Y43="ANO",CONCATENATE(SEZNAM!S43,""),"")</f>
        <v>4.6.2010</v>
      </c>
      <c r="N52" s="175" t="str">
        <f>IF(SEZNAM!Y43="ANO",SEZNAM!V43&amp;CHAR(10)&amp;SEZNAM!Z43,"")</f>
        <v>Taterova_Kriegerova
8.6.2010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Matějovičová</v>
      </c>
      <c r="E53" s="174"/>
      <c r="F53" s="174"/>
      <c r="G53" s="174" t="str">
        <f>SEZNAM!D44</f>
        <v>Miloslava</v>
      </c>
      <c r="H53" s="174"/>
      <c r="I53" s="107">
        <f>SEZNAM!F44</f>
        <v>101385</v>
      </c>
      <c r="J53" s="107">
        <f>SEZNAM!M44</f>
        <v>0</v>
      </c>
      <c r="K53" s="108" t="str">
        <f>CONCATENATE(SEZNAM!X44,"")</f>
        <v>1</v>
      </c>
      <c r="L53" s="107" t="str">
        <f>IF(SEZNAM!Y44="ANO",SEZNAM!Q44&amp;IF(SEZNAM!Q44&lt;&gt;""," - ","")&amp;SEZNAM!R44,"")</f>
        <v>A</v>
      </c>
      <c r="M53" s="109" t="str">
        <f>IF(SEZNAM!Y44="ANO",CONCATENATE(SEZNAM!S44,""),"")</f>
        <v>12.6.2010</v>
      </c>
      <c r="N53" s="175" t="str">
        <f>IF(SEZNAM!Y44="ANO",SEZNAM!V44&amp;CHAR(10)&amp;SEZNAM!Z44,"")</f>
        <v>Taterova_Kriegerova
15.6.2010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Melichar</v>
      </c>
      <c r="E54" s="174"/>
      <c r="F54" s="174"/>
      <c r="G54" s="174" t="str">
        <f>SEZNAM!D45</f>
        <v>Luboš</v>
      </c>
      <c r="H54" s="174"/>
      <c r="I54" s="107">
        <f>SEZNAM!F45</f>
        <v>101195</v>
      </c>
      <c r="J54" s="107">
        <f>SEZNAM!M45</f>
        <v>0</v>
      </c>
      <c r="K54" s="108" t="str">
        <f>CONCATENATE(SEZNAM!X45,"")</f>
        <v>1</v>
      </c>
      <c r="L54" s="107" t="str">
        <f>IF(SEZNAM!Y45="ANO",SEZNAM!Q45&amp;IF(SEZNAM!Q45&lt;&gt;""," - ","")&amp;SEZNAM!R45,"")</f>
        <v>A</v>
      </c>
      <c r="M54" s="109" t="str">
        <f>IF(SEZNAM!Y45="ANO",CONCATENATE(SEZNAM!S45,""),"")</f>
        <v>12.6.2010</v>
      </c>
      <c r="N54" s="175" t="str">
        <f>IF(SEZNAM!Y45="ANO",SEZNAM!V45&amp;CHAR(10)&amp;SEZNAM!Z45,"")</f>
        <v>Taterova_Kriegerova
15.6.2010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Mrázek</v>
      </c>
      <c r="E55" s="174"/>
      <c r="F55" s="174"/>
      <c r="G55" s="174" t="str">
        <f>SEZNAM!D46</f>
        <v>Šimon</v>
      </c>
      <c r="H55" s="174"/>
      <c r="I55" s="107">
        <f>SEZNAM!F46</f>
        <v>101371</v>
      </c>
      <c r="J55" s="107">
        <f>SEZNAM!M46</f>
        <v>0</v>
      </c>
      <c r="K55" s="108" t="str">
        <f>CONCATENATE(SEZNAM!X46,"")</f>
        <v>1</v>
      </c>
      <c r="L55" s="107" t="str">
        <f>IF(SEZNAM!Y46="ANO",SEZNAM!Q46&amp;IF(SEZNAM!Q46&lt;&gt;""," - ","")&amp;SEZNAM!R46,"")</f>
        <v>B</v>
      </c>
      <c r="M55" s="109" t="str">
        <f>IF(SEZNAM!Y46="ANO",CONCATENATE(SEZNAM!S46,""),"")</f>
        <v>11.6.2010</v>
      </c>
      <c r="N55" s="175" t="str">
        <f>IF(SEZNAM!Y46="ANO",SEZNAM!V46&amp;CHAR(10)&amp;SEZNAM!Z46,"")</f>
        <v>Taterova_Kriegerova
15.6.2010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Ortmanová</v>
      </c>
      <c r="E56" s="174"/>
      <c r="F56" s="174"/>
      <c r="G56" s="174" t="str">
        <f>SEZNAM!D47</f>
        <v>Hana</v>
      </c>
      <c r="H56" s="174"/>
      <c r="I56" s="107">
        <f>SEZNAM!F47</f>
        <v>101590</v>
      </c>
      <c r="J56" s="107">
        <f>SEZNAM!M47</f>
        <v>0</v>
      </c>
      <c r="K56" s="108" t="str">
        <f>CONCATENATE(SEZNAM!X47,"")</f>
        <v>1</v>
      </c>
      <c r="L56" s="107" t="str">
        <f>IF(SEZNAM!Y47="ANO",SEZNAM!Q47&amp;IF(SEZNAM!Q47&lt;&gt;""," - ","")&amp;SEZNAM!R47,"")</f>
        <v>C</v>
      </c>
      <c r="M56" s="109" t="str">
        <f>IF(SEZNAM!Y47="ANO",CONCATENATE(SEZNAM!S47,""),"")</f>
        <v>11.6.2010</v>
      </c>
      <c r="N56" s="175" t="str">
        <f>IF(SEZNAM!Y47="ANO",SEZNAM!V47&amp;CHAR(10)&amp;SEZNAM!Z47,"")</f>
        <v>Taterova_Kriegerova
15.6.2010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Pánek</v>
      </c>
      <c r="E57" s="174"/>
      <c r="F57" s="174"/>
      <c r="G57" s="174" t="str">
        <f>SEZNAM!D48</f>
        <v>Pavel</v>
      </c>
      <c r="H57" s="174"/>
      <c r="I57" s="107">
        <f>SEZNAM!F48</f>
        <v>101583</v>
      </c>
      <c r="J57" s="107">
        <f>SEZNAM!M48</f>
        <v>0</v>
      </c>
      <c r="K57" s="108" t="str">
        <f>CONCATENATE(SEZNAM!X48,"")</f>
        <v>1</v>
      </c>
      <c r="L57" s="107" t="str">
        <f>IF(SEZNAM!Y48="ANO",SEZNAM!Q48&amp;IF(SEZNAM!Q48&lt;&gt;""," - ","")&amp;SEZNAM!R48,"")</f>
        <v>B</v>
      </c>
      <c r="M57" s="109" t="str">
        <f>IF(SEZNAM!Y48="ANO",CONCATENATE(SEZNAM!S48,""),"")</f>
        <v>11.6.2010</v>
      </c>
      <c r="N57" s="175" t="str">
        <f>IF(SEZNAM!Y48="ANO",SEZNAM!V48&amp;CHAR(10)&amp;SEZNAM!Z48,"")</f>
        <v>Taterova_Kriegerova
15.6.2010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Pechač</v>
      </c>
      <c r="E58" s="174"/>
      <c r="F58" s="174"/>
      <c r="G58" s="174" t="str">
        <f>SEZNAM!D49</f>
        <v>Zdeněk</v>
      </c>
      <c r="H58" s="174"/>
      <c r="I58" s="107">
        <f>SEZNAM!F49</f>
        <v>101532</v>
      </c>
      <c r="J58" s="107">
        <f>SEZNAM!M49</f>
        <v>0</v>
      </c>
      <c r="K58" s="108" t="str">
        <f>CONCATENATE(SEZNAM!X49,"")</f>
        <v>1</v>
      </c>
      <c r="L58" s="107" t="str">
        <f>IF(SEZNAM!Y49="ANO",SEZNAM!Q49&amp;IF(SEZNAM!Q49&lt;&gt;""," - ","")&amp;SEZNAM!R49,"")</f>
        <v>B</v>
      </c>
      <c r="M58" s="109" t="str">
        <f>IF(SEZNAM!Y49="ANO",CONCATENATE(SEZNAM!S49,""),"")</f>
        <v>11.6.2010</v>
      </c>
      <c r="N58" s="175" t="str">
        <f>IF(SEZNAM!Y49="ANO",SEZNAM!V49&amp;CHAR(10)&amp;SEZNAM!Z49,"")</f>
        <v>Taterova_Kriegerova
15.6.2010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Pelikán</v>
      </c>
      <c r="E59" s="174"/>
      <c r="F59" s="174"/>
      <c r="G59" s="174" t="str">
        <f>SEZNAM!D50</f>
        <v>Stanislav</v>
      </c>
      <c r="H59" s="174"/>
      <c r="I59" s="107">
        <f>SEZNAM!F50</f>
        <v>101512</v>
      </c>
      <c r="J59" s="107">
        <f>SEZNAM!M50</f>
        <v>0</v>
      </c>
      <c r="K59" s="108" t="str">
        <f>CONCATENATE(SEZNAM!X50,"")</f>
        <v>1</v>
      </c>
      <c r="L59" s="107" t="str">
        <f>IF(SEZNAM!Y50="ANO",SEZNAM!Q50&amp;IF(SEZNAM!Q50&lt;&gt;""," - ","")&amp;SEZNAM!R50,"")</f>
        <v>A</v>
      </c>
      <c r="M59" s="109" t="str">
        <f>IF(SEZNAM!Y50="ANO",CONCATENATE(SEZNAM!S50,""),"")</f>
        <v>12.6.2010</v>
      </c>
      <c r="N59" s="175" t="str">
        <f>IF(SEZNAM!Y50="ANO",SEZNAM!V50&amp;CHAR(10)&amp;SEZNAM!Z50,"")</f>
        <v>Taterova_Kriegerova
15.6.2010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Petráková</v>
      </c>
      <c r="E60" s="174"/>
      <c r="F60" s="174"/>
      <c r="G60" s="174" t="str">
        <f>SEZNAM!D51</f>
        <v>Dana</v>
      </c>
      <c r="H60" s="174"/>
      <c r="I60" s="107">
        <f>SEZNAM!F51</f>
        <v>101507</v>
      </c>
      <c r="J60" s="107">
        <f>SEZNAM!M51</f>
        <v>0</v>
      </c>
      <c r="K60" s="108" t="str">
        <f>CONCATENATE(SEZNAM!X51,"")</f>
        <v>1</v>
      </c>
      <c r="L60" s="107" t="str">
        <f>IF(SEZNAM!Y51="ANO",SEZNAM!Q51&amp;IF(SEZNAM!Q51&lt;&gt;""," - ","")&amp;SEZNAM!R51,"")</f>
        <v>B</v>
      </c>
      <c r="M60" s="109" t="str">
        <f>IF(SEZNAM!Y51="ANO",CONCATENATE(SEZNAM!S51,""),"")</f>
        <v>4.6.2010</v>
      </c>
      <c r="N60" s="175" t="str">
        <f>IF(SEZNAM!Y51="ANO",SEZNAM!V51&amp;CHAR(10)&amp;SEZNAM!Z51,"")</f>
        <v>Taterova_Kriegerova
8.6.2010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Peukerová</v>
      </c>
      <c r="E61" s="174"/>
      <c r="F61" s="174"/>
      <c r="G61" s="174" t="str">
        <f>SEZNAM!D52</f>
        <v>Daniella</v>
      </c>
      <c r="H61" s="174"/>
      <c r="I61" s="107">
        <f>SEZNAM!F52</f>
        <v>100920</v>
      </c>
      <c r="J61" s="107">
        <f>SEZNAM!M52</f>
        <v>0</v>
      </c>
      <c r="K61" s="108" t="str">
        <f>CONCATENATE(SEZNAM!X52,"")</f>
        <v>1</v>
      </c>
      <c r="L61" s="107" t="str">
        <f>IF(SEZNAM!Y52="ANO",SEZNAM!Q52&amp;IF(SEZNAM!Q52&lt;&gt;""," - ","")&amp;SEZNAM!R52,"")</f>
        <v>B</v>
      </c>
      <c r="M61" s="109" t="str">
        <f>IF(SEZNAM!Y52="ANO",CONCATENATE(SEZNAM!S52,""),"")</f>
        <v>4.6.2010</v>
      </c>
      <c r="N61" s="175" t="str">
        <f>IF(SEZNAM!Y52="ANO",SEZNAM!V52&amp;CHAR(10)&amp;SEZNAM!Z52,"")</f>
        <v>Taterova_Kriegerova
8.6.2010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Pikardová</v>
      </c>
      <c r="E62" s="174"/>
      <c r="F62" s="174"/>
      <c r="G62" s="174" t="str">
        <f>SEZNAM!D53</f>
        <v>Jana</v>
      </c>
      <c r="H62" s="174"/>
      <c r="I62" s="107">
        <f>SEZNAM!F53</f>
        <v>101366</v>
      </c>
      <c r="J62" s="107">
        <f>SEZNAM!M53</f>
        <v>0</v>
      </c>
      <c r="K62" s="108" t="str">
        <f>CONCATENATE(SEZNAM!X53,"")</f>
        <v>1</v>
      </c>
      <c r="L62" s="107" t="str">
        <f>IF(SEZNAM!Y53="ANO",SEZNAM!Q53&amp;IF(SEZNAM!Q53&lt;&gt;""," - ","")&amp;SEZNAM!R53,"")</f>
        <v>B</v>
      </c>
      <c r="M62" s="109" t="str">
        <f>IF(SEZNAM!Y53="ANO",CONCATENATE(SEZNAM!S53,""),"")</f>
        <v>11.6.2010</v>
      </c>
      <c r="N62" s="175" t="str">
        <f>IF(SEZNAM!Y53="ANO",SEZNAM!V53&amp;CHAR(10)&amp;SEZNAM!Z53,"")</f>
        <v>Taterova_Kriegerova
15.6.2010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Plavcová</v>
      </c>
      <c r="E63" s="174"/>
      <c r="F63" s="174"/>
      <c r="G63" s="174" t="str">
        <f>SEZNAM!D54</f>
        <v>Alena</v>
      </c>
      <c r="H63" s="174"/>
      <c r="I63" s="107">
        <f>SEZNAM!F54</f>
        <v>101319</v>
      </c>
      <c r="J63" s="107">
        <f>SEZNAM!M54</f>
        <v>0</v>
      </c>
      <c r="K63" s="108" t="str">
        <f>CONCATENATE(SEZNAM!X54,"")</f>
        <v>1</v>
      </c>
      <c r="L63" s="107" t="str">
        <f>IF(SEZNAM!Y54="ANO",SEZNAM!Q54&amp;IF(SEZNAM!Q54&lt;&gt;""," - ","")&amp;SEZNAM!R54,"")</f>
        <v>B</v>
      </c>
      <c r="M63" s="109" t="str">
        <f>IF(SEZNAM!Y54="ANO",CONCATENATE(SEZNAM!S54,""),"")</f>
        <v>11.6.2010</v>
      </c>
      <c r="N63" s="175" t="str">
        <f>IF(SEZNAM!Y54="ANO",SEZNAM!V54&amp;CHAR(10)&amp;SEZNAM!Z54,"")</f>
        <v>Taterova_Kriegerova
15.6.2010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Pobříslo</v>
      </c>
      <c r="E64" s="174"/>
      <c r="F64" s="174"/>
      <c r="G64" s="174" t="str">
        <f>SEZNAM!D55</f>
        <v>Richard</v>
      </c>
      <c r="H64" s="174"/>
      <c r="I64" s="107">
        <f>SEZNAM!F55</f>
        <v>100800</v>
      </c>
      <c r="J64" s="107">
        <f>SEZNAM!M55</f>
        <v>0</v>
      </c>
      <c r="K64" s="108" t="str">
        <f>CONCATENATE(SEZNAM!X55,"")</f>
        <v>0</v>
      </c>
      <c r="L64" s="107">
        <f>IF(SEZNAM!Y55="ANO",SEZNAM!Q55&amp;IF(SEZNAM!Q55&lt;&gt;""," - ","")&amp;SEZNAM!R55,"")</f>
      </c>
      <c r="M64" s="109">
        <f>IF(SEZNAM!Y55="ANO",CONCATENATE(SEZNAM!S55,""),"")</f>
      </c>
      <c r="N64" s="175">
        <f>IF(SEZNAM!Y55="ANO",SEZNAM!V55&amp;CHAR(10)&amp;SEZNAM!Z55,"")</f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Podlipská</v>
      </c>
      <c r="E65" s="174"/>
      <c r="F65" s="174"/>
      <c r="G65" s="174" t="str">
        <f>SEZNAM!D56</f>
        <v>Hana</v>
      </c>
      <c r="H65" s="174"/>
      <c r="I65" s="107">
        <f>SEZNAM!F56</f>
        <v>101533</v>
      </c>
      <c r="J65" s="107">
        <f>SEZNAM!M56</f>
        <v>0</v>
      </c>
      <c r="K65" s="108" t="str">
        <f>CONCATENATE(SEZNAM!X56,"")</f>
        <v>1</v>
      </c>
      <c r="L65" s="107" t="str">
        <f>IF(SEZNAM!Y56="ANO",SEZNAM!Q56&amp;IF(SEZNAM!Q56&lt;&gt;""," - ","")&amp;SEZNAM!R56,"")</f>
        <v>B</v>
      </c>
      <c r="M65" s="109" t="str">
        <f>IF(SEZNAM!Y56="ANO",CONCATENATE(SEZNAM!S56,""),"")</f>
        <v>11.6.2010</v>
      </c>
      <c r="N65" s="175" t="str">
        <f>IF(SEZNAM!Y56="ANO",SEZNAM!V56&amp;CHAR(10)&amp;SEZNAM!Z56,"")</f>
        <v>Taterova_Kriegerova
15.6.2010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Purkart</v>
      </c>
      <c r="E66" s="174"/>
      <c r="F66" s="174"/>
      <c r="G66" s="174" t="str">
        <f>SEZNAM!D57</f>
        <v>Martin</v>
      </c>
      <c r="H66" s="174"/>
      <c r="I66" s="107">
        <f>SEZNAM!F57</f>
        <v>101243</v>
      </c>
      <c r="J66" s="107">
        <f>SEZNAM!M57</f>
        <v>0</v>
      </c>
      <c r="K66" s="108" t="str">
        <f>CONCATENATE(SEZNAM!X57,"")</f>
        <v>1</v>
      </c>
      <c r="L66" s="107" t="str">
        <f>IF(SEZNAM!Y57="ANO",SEZNAM!Q57&amp;IF(SEZNAM!Q57&lt;&gt;""," - ","")&amp;SEZNAM!R57,"")</f>
        <v>B</v>
      </c>
      <c r="M66" s="109" t="str">
        <f>IF(SEZNAM!Y57="ANO",CONCATENATE(SEZNAM!S57,""),"")</f>
        <v>12.6.2010</v>
      </c>
      <c r="N66" s="175" t="str">
        <f>IF(SEZNAM!Y57="ANO",SEZNAM!V57&amp;CHAR(10)&amp;SEZNAM!Z57,"")</f>
        <v>Taterova_Kriegerova
15.6.2010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Roub</v>
      </c>
      <c r="E67" s="174"/>
      <c r="F67" s="174"/>
      <c r="G67" s="174" t="str">
        <f>SEZNAM!D58</f>
        <v>Jiří</v>
      </c>
      <c r="H67" s="174"/>
      <c r="I67" s="107">
        <f>SEZNAM!F58</f>
        <v>101518</v>
      </c>
      <c r="J67" s="107">
        <f>SEZNAM!M58</f>
        <v>0</v>
      </c>
      <c r="K67" s="108" t="str">
        <f>CONCATENATE(SEZNAM!X58,"")</f>
        <v>1</v>
      </c>
      <c r="L67" s="107" t="str">
        <f>IF(SEZNAM!Y58="ANO",SEZNAM!Q58&amp;IF(SEZNAM!Q58&lt;&gt;""," - ","")&amp;SEZNAM!R58,"")</f>
        <v>A</v>
      </c>
      <c r="M67" s="109" t="str">
        <f>IF(SEZNAM!Y58="ANO",CONCATENATE(SEZNAM!S58,""),"")</f>
        <v>4.6.2010</v>
      </c>
      <c r="N67" s="175" t="str">
        <f>IF(SEZNAM!Y58="ANO",SEZNAM!V58&amp;CHAR(10)&amp;SEZNAM!Z58,"")</f>
        <v>Taterova_Kriegerova
8.6.2010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Ryčl</v>
      </c>
      <c r="E68" s="174"/>
      <c r="F68" s="174"/>
      <c r="G68" s="174" t="str">
        <f>SEZNAM!D59</f>
        <v>Lukáš</v>
      </c>
      <c r="H68" s="174"/>
      <c r="I68" s="107">
        <f>SEZNAM!F59</f>
        <v>101376</v>
      </c>
      <c r="J68" s="107">
        <f>SEZNAM!M59</f>
        <v>0</v>
      </c>
      <c r="K68" s="108" t="str">
        <f>CONCATENATE(SEZNAM!X59,"")</f>
        <v>1</v>
      </c>
      <c r="L68" s="107" t="str">
        <f>IF(SEZNAM!Y59="ANO",SEZNAM!Q59&amp;IF(SEZNAM!Q59&lt;&gt;""," - ","")&amp;SEZNAM!R59,"")</f>
        <v>A</v>
      </c>
      <c r="M68" s="109" t="str">
        <f>IF(SEZNAM!Y59="ANO",CONCATENATE(SEZNAM!S59,""),"")</f>
        <v>11.6.2010</v>
      </c>
      <c r="N68" s="175" t="str">
        <f>IF(SEZNAM!Y59="ANO",SEZNAM!V59&amp;CHAR(10)&amp;SEZNAM!Z59,"")</f>
        <v>Taterova_Kriegerova
15.6.2010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Shrbená</v>
      </c>
      <c r="E69" s="174"/>
      <c r="F69" s="174"/>
      <c r="G69" s="174" t="str">
        <f>SEZNAM!D60</f>
        <v>Lenka</v>
      </c>
      <c r="H69" s="174"/>
      <c r="I69" s="107">
        <f>SEZNAM!F60</f>
        <v>101574</v>
      </c>
      <c r="J69" s="107">
        <f>SEZNAM!M60</f>
        <v>0</v>
      </c>
      <c r="K69" s="108" t="str">
        <f>CONCATENATE(SEZNAM!X60,"")</f>
        <v>1</v>
      </c>
      <c r="L69" s="107" t="str">
        <f>IF(SEZNAM!Y60="ANO",SEZNAM!Q60&amp;IF(SEZNAM!Q60&lt;&gt;""," - ","")&amp;SEZNAM!R60,"")</f>
        <v>B</v>
      </c>
      <c r="M69" s="109" t="str">
        <f>IF(SEZNAM!Y60="ANO",CONCATENATE(SEZNAM!S60,""),"")</f>
        <v>11.6.2010</v>
      </c>
      <c r="N69" s="175" t="str">
        <f>IF(SEZNAM!Y60="ANO",SEZNAM!V60&amp;CHAR(10)&amp;SEZNAM!Z60,"")</f>
        <v>Taterova_Kriegerova
15.6.2010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Soběslavský</v>
      </c>
      <c r="E70" s="174"/>
      <c r="F70" s="174"/>
      <c r="G70" s="174" t="str">
        <f>SEZNAM!D61</f>
        <v>Radek</v>
      </c>
      <c r="H70" s="174"/>
      <c r="I70" s="107">
        <f>SEZNAM!F61</f>
        <v>101174</v>
      </c>
      <c r="J70" s="107">
        <f>SEZNAM!M61</f>
        <v>0</v>
      </c>
      <c r="K70" s="108" t="str">
        <f>CONCATENATE(SEZNAM!X61,"")</f>
        <v>1</v>
      </c>
      <c r="L70" s="107" t="str">
        <f>IF(SEZNAM!Y61="ANO",SEZNAM!Q61&amp;IF(SEZNAM!Q61&lt;&gt;""," - ","")&amp;SEZNAM!R61,"")</f>
        <v>B</v>
      </c>
      <c r="M70" s="109" t="str">
        <f>IF(SEZNAM!Y61="ANO",CONCATENATE(SEZNAM!S61,""),"")</f>
        <v>4.6.2010</v>
      </c>
      <c r="N70" s="175" t="str">
        <f>IF(SEZNAM!Y61="ANO",SEZNAM!V61&amp;CHAR(10)&amp;SEZNAM!Z61,"")</f>
        <v>Taterova_Kriegerova
8.6.2010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Soukupová</v>
      </c>
      <c r="E71" s="174"/>
      <c r="F71" s="174"/>
      <c r="G71" s="174" t="str">
        <f>SEZNAM!D62</f>
        <v>Kateřina</v>
      </c>
      <c r="H71" s="174"/>
      <c r="I71" s="107">
        <f>SEZNAM!F62</f>
        <v>101382</v>
      </c>
      <c r="J71" s="107">
        <f>SEZNAM!M62</f>
        <v>0</v>
      </c>
      <c r="K71" s="108" t="str">
        <f>CONCATENATE(SEZNAM!X62,"")</f>
        <v>1</v>
      </c>
      <c r="L71" s="107" t="str">
        <f>IF(SEZNAM!Y62="ANO",SEZNAM!Q62&amp;IF(SEZNAM!Q62&lt;&gt;""," - ","")&amp;SEZNAM!R62,"")</f>
        <v>C</v>
      </c>
      <c r="M71" s="109" t="str">
        <f>IF(SEZNAM!Y62="ANO",CONCATENATE(SEZNAM!S62,""),"")</f>
        <v>12.6.2010</v>
      </c>
      <c r="N71" s="175" t="str">
        <f>IF(SEZNAM!Y62="ANO",SEZNAM!V62&amp;CHAR(10)&amp;SEZNAM!Z62,"")</f>
        <v>Taterova_Kriegerova
15.6.2010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Soukupová</v>
      </c>
      <c r="E72" s="174"/>
      <c r="F72" s="174"/>
      <c r="G72" s="174" t="str">
        <f>SEZNAM!D63</f>
        <v>Lucie</v>
      </c>
      <c r="H72" s="174"/>
      <c r="I72" s="107">
        <f>SEZNAM!F63</f>
        <v>101344</v>
      </c>
      <c r="J72" s="107">
        <f>SEZNAM!M63</f>
        <v>0</v>
      </c>
      <c r="K72" s="108" t="str">
        <f>CONCATENATE(SEZNAM!X63,"")</f>
        <v>1</v>
      </c>
      <c r="L72" s="107" t="str">
        <f>IF(SEZNAM!Y63="ANO",SEZNAM!Q63&amp;IF(SEZNAM!Q63&lt;&gt;""," - ","")&amp;SEZNAM!R63,"")</f>
        <v>A</v>
      </c>
      <c r="M72" s="109" t="str">
        <f>IF(SEZNAM!Y63="ANO",CONCATENATE(SEZNAM!S63,""),"")</f>
        <v>4.6.2010</v>
      </c>
      <c r="N72" s="175" t="str">
        <f>IF(SEZNAM!Y63="ANO",SEZNAM!V63&amp;CHAR(10)&amp;SEZNAM!Z63,"")</f>
        <v>Taterova_Kriegerova
8.6.2010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Stanovský</v>
      </c>
      <c r="E73" s="174"/>
      <c r="F73" s="174"/>
      <c r="G73" s="174" t="str">
        <f>SEZNAM!D64</f>
        <v>Marcel</v>
      </c>
      <c r="H73" s="174"/>
      <c r="I73" s="107">
        <f>SEZNAM!F64</f>
        <v>101449</v>
      </c>
      <c r="J73" s="107">
        <f>SEZNAM!M64</f>
        <v>0</v>
      </c>
      <c r="K73" s="108" t="str">
        <f>CONCATENATE(SEZNAM!X64,"")</f>
        <v>1</v>
      </c>
      <c r="L73" s="107" t="str">
        <f>IF(SEZNAM!Y64="ANO",SEZNAM!Q64&amp;IF(SEZNAM!Q64&lt;&gt;""," - ","")&amp;SEZNAM!R64,"")</f>
        <v>B</v>
      </c>
      <c r="M73" s="109" t="str">
        <f>IF(SEZNAM!Y64="ANO",CONCATENATE(SEZNAM!S64,""),"")</f>
        <v>4.6.2010</v>
      </c>
      <c r="N73" s="175" t="str">
        <f>IF(SEZNAM!Y64="ANO",SEZNAM!V64&amp;CHAR(10)&amp;SEZNAM!Z64,"")</f>
        <v>Taterova_Kriegerova
8.6.2010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Stramová</v>
      </c>
      <c r="E74" s="174"/>
      <c r="F74" s="174"/>
      <c r="G74" s="174" t="str">
        <f>SEZNAM!D65</f>
        <v>Andrea</v>
      </c>
      <c r="H74" s="174"/>
      <c r="I74" s="107">
        <f>SEZNAM!F65</f>
        <v>101461</v>
      </c>
      <c r="J74" s="107">
        <f>SEZNAM!M65</f>
        <v>0</v>
      </c>
      <c r="K74" s="108" t="str">
        <f>CONCATENATE(SEZNAM!X65,"")</f>
        <v>1</v>
      </c>
      <c r="L74" s="107" t="str">
        <f>IF(SEZNAM!Y65="ANO",SEZNAM!Q65&amp;IF(SEZNAM!Q65&lt;&gt;""," - ","")&amp;SEZNAM!R65,"")</f>
        <v>A</v>
      </c>
      <c r="M74" s="109" t="str">
        <f>IF(SEZNAM!Y65="ANO",CONCATENATE(SEZNAM!S65,""),"")</f>
        <v>4.6.2010</v>
      </c>
      <c r="N74" s="175" t="str">
        <f>IF(SEZNAM!Y65="ANO",SEZNAM!V65&amp;CHAR(10)&amp;SEZNAM!Z65,"")</f>
        <v>Taterova_Kriegerova
8.6.2010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Strnad</v>
      </c>
      <c r="E75" s="174"/>
      <c r="F75" s="174"/>
      <c r="G75" s="174" t="str">
        <f>SEZNAM!D66</f>
        <v>Martin</v>
      </c>
      <c r="H75" s="174"/>
      <c r="I75" s="107">
        <f>SEZNAM!F66</f>
        <v>101172</v>
      </c>
      <c r="J75" s="107">
        <f>SEZNAM!M66</f>
        <v>0</v>
      </c>
      <c r="K75" s="108" t="str">
        <f>CONCATENATE(SEZNAM!X66,"")</f>
        <v>1</v>
      </c>
      <c r="L75" s="107" t="str">
        <f>IF(SEZNAM!Y66="ANO",SEZNAM!Q66&amp;IF(SEZNAM!Q66&lt;&gt;""," - ","")&amp;SEZNAM!R66,"")</f>
        <v>B</v>
      </c>
      <c r="M75" s="109" t="str">
        <f>IF(SEZNAM!Y66="ANO",CONCATENATE(SEZNAM!S66,""),"")</f>
        <v>4.6.2010</v>
      </c>
      <c r="N75" s="175" t="str">
        <f>IF(SEZNAM!Y66="ANO",SEZNAM!V66&amp;CHAR(10)&amp;SEZNAM!Z66,"")</f>
        <v>Taterova_Kriegerova
8.6.2010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Strouhal</v>
      </c>
      <c r="E76" s="174"/>
      <c r="F76" s="174"/>
      <c r="G76" s="174" t="str">
        <f>SEZNAM!D67</f>
        <v>Martin</v>
      </c>
      <c r="H76" s="174"/>
      <c r="I76" s="107">
        <f>SEZNAM!F67</f>
        <v>101514</v>
      </c>
      <c r="J76" s="107">
        <f>SEZNAM!M67</f>
        <v>0</v>
      </c>
      <c r="K76" s="108" t="str">
        <f>CONCATENATE(SEZNAM!X67,"")</f>
        <v>1</v>
      </c>
      <c r="L76" s="107" t="str">
        <f>IF(SEZNAM!Y67="ANO",SEZNAM!Q67&amp;IF(SEZNAM!Q67&lt;&gt;""," - ","")&amp;SEZNAM!R67,"")</f>
        <v>B</v>
      </c>
      <c r="M76" s="109" t="str">
        <f>IF(SEZNAM!Y67="ANO",CONCATENATE(SEZNAM!S67,""),"")</f>
        <v>4.6.2010</v>
      </c>
      <c r="N76" s="175" t="str">
        <f>IF(SEZNAM!Y67="ANO",SEZNAM!V67&amp;CHAR(10)&amp;SEZNAM!Z67,"")</f>
        <v>Taterova_Kriegerova
8.6.2010</v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Šnajdrová</v>
      </c>
      <c r="E77" s="174"/>
      <c r="F77" s="174"/>
      <c r="G77" s="174" t="str">
        <f>SEZNAM!D68</f>
        <v>Hana</v>
      </c>
      <c r="H77" s="174"/>
      <c r="I77" s="107">
        <f>SEZNAM!F68</f>
        <v>101154</v>
      </c>
      <c r="J77" s="107">
        <f>SEZNAM!M68</f>
        <v>0</v>
      </c>
      <c r="K77" s="108" t="str">
        <f>CONCATENATE(SEZNAM!X68,"")</f>
        <v>1</v>
      </c>
      <c r="L77" s="107" t="str">
        <f>IF(SEZNAM!Y68="ANO",SEZNAM!Q68&amp;IF(SEZNAM!Q68&lt;&gt;""," - ","")&amp;SEZNAM!R68,"")</f>
        <v>B</v>
      </c>
      <c r="M77" s="109" t="str">
        <f>IF(SEZNAM!Y68="ANO",CONCATENATE(SEZNAM!S68,""),"")</f>
        <v>12.6.2010</v>
      </c>
      <c r="N77" s="175" t="str">
        <f>IF(SEZNAM!Y68="ANO",SEZNAM!V68&amp;CHAR(10)&amp;SEZNAM!Z68,"")</f>
        <v>Taterova_Kriegerova
15.6.2010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Tylová</v>
      </c>
      <c r="E78" s="174"/>
      <c r="F78" s="174"/>
      <c r="G78" s="174" t="str">
        <f>SEZNAM!D69</f>
        <v>Martina</v>
      </c>
      <c r="H78" s="174"/>
      <c r="I78" s="107">
        <f>SEZNAM!F69</f>
        <v>101237</v>
      </c>
      <c r="J78" s="107">
        <f>SEZNAM!M69</f>
        <v>0</v>
      </c>
      <c r="K78" s="108" t="str">
        <f>CONCATENATE(SEZNAM!X69,"")</f>
        <v>1</v>
      </c>
      <c r="L78" s="107" t="str">
        <f>IF(SEZNAM!Y69="ANO",SEZNAM!Q69&amp;IF(SEZNAM!Q69&lt;&gt;""," - ","")&amp;SEZNAM!R69,"")</f>
        <v>B</v>
      </c>
      <c r="M78" s="109" t="str">
        <f>IF(SEZNAM!Y69="ANO",CONCATENATE(SEZNAM!S69,""),"")</f>
        <v>11.6.2010</v>
      </c>
      <c r="N78" s="175" t="str">
        <f>IF(SEZNAM!Y69="ANO",SEZNAM!V69&amp;CHAR(10)&amp;SEZNAM!Z69,"")</f>
        <v>Taterova_Kriegerova
15.6.2010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Urban</v>
      </c>
      <c r="E79" s="174"/>
      <c r="F79" s="174"/>
      <c r="G79" s="174" t="str">
        <f>SEZNAM!D70</f>
        <v>Petr</v>
      </c>
      <c r="H79" s="174"/>
      <c r="I79" s="107">
        <f>SEZNAM!F70</f>
        <v>100770</v>
      </c>
      <c r="J79" s="107">
        <f>SEZNAM!M70</f>
        <v>0</v>
      </c>
      <c r="K79" s="108" t="str">
        <f>CONCATENATE(SEZNAM!X70,"")</f>
        <v>1</v>
      </c>
      <c r="L79" s="107" t="str">
        <f>IF(SEZNAM!Y70="ANO",SEZNAM!Q70&amp;IF(SEZNAM!Q70&lt;&gt;""," - ","")&amp;SEZNAM!R70,"")</f>
        <v>C</v>
      </c>
      <c r="M79" s="109" t="str">
        <f>IF(SEZNAM!Y70="ANO",CONCATENATE(SEZNAM!S70,""),"")</f>
        <v>4.6.2010</v>
      </c>
      <c r="N79" s="175" t="str">
        <f>IF(SEZNAM!Y70="ANO",SEZNAM!V70&amp;CHAR(10)&amp;SEZNAM!Z70,"")</f>
        <v>Taterova_Kriegerova
8.6.2010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Veselý</v>
      </c>
      <c r="E80" s="174"/>
      <c r="F80" s="174"/>
      <c r="G80" s="174" t="str">
        <f>SEZNAM!D71</f>
        <v>Michal</v>
      </c>
      <c r="H80" s="174"/>
      <c r="I80" s="107">
        <f>SEZNAM!F71</f>
        <v>101148</v>
      </c>
      <c r="J80" s="107">
        <f>SEZNAM!M71</f>
        <v>0</v>
      </c>
      <c r="K80" s="108" t="str">
        <f>CONCATENATE(SEZNAM!X71,"")</f>
        <v>1</v>
      </c>
      <c r="L80" s="107" t="str">
        <f>IF(SEZNAM!Y71="ANO",SEZNAM!Q71&amp;IF(SEZNAM!Q71&lt;&gt;""," - ","")&amp;SEZNAM!R71,"")</f>
        <v>B</v>
      </c>
      <c r="M80" s="109" t="str">
        <f>IF(SEZNAM!Y71="ANO",CONCATENATE(SEZNAM!S71,""),"")</f>
        <v>12.6.2010</v>
      </c>
      <c r="N80" s="175" t="str">
        <f>IF(SEZNAM!Y71="ANO",SEZNAM!V71&amp;CHAR(10)&amp;SEZNAM!Z71,"")</f>
        <v>Taterova_Kriegerova
15.6.2010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Vlasáková</v>
      </c>
      <c r="E81" s="174"/>
      <c r="F81" s="174"/>
      <c r="G81" s="174" t="str">
        <f>SEZNAM!D72</f>
        <v>Alena</v>
      </c>
      <c r="H81" s="174"/>
      <c r="I81" s="107">
        <f>SEZNAM!F72</f>
        <v>101577</v>
      </c>
      <c r="J81" s="107">
        <f>SEZNAM!M72</f>
        <v>0</v>
      </c>
      <c r="K81" s="108" t="str">
        <f>CONCATENATE(SEZNAM!X72,"")</f>
        <v>1</v>
      </c>
      <c r="L81" s="107" t="str">
        <f>IF(SEZNAM!Y72="ANO",SEZNAM!Q72&amp;IF(SEZNAM!Q72&lt;&gt;""," - ","")&amp;SEZNAM!R72,"")</f>
        <v>C</v>
      </c>
      <c r="M81" s="109" t="str">
        <f>IF(SEZNAM!Y72="ANO",CONCATENATE(SEZNAM!S72,""),"")</f>
        <v>12.6.2010</v>
      </c>
      <c r="N81" s="175" t="str">
        <f>IF(SEZNAM!Y72="ANO",SEZNAM!V72&amp;CHAR(10)&amp;SEZNAM!Z72,"")</f>
        <v>Taterova_Kriegerova
15.6.2010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Vlčková</v>
      </c>
      <c r="E82" s="174"/>
      <c r="F82" s="174"/>
      <c r="G82" s="174" t="str">
        <f>SEZNAM!D73</f>
        <v>Michaela</v>
      </c>
      <c r="H82" s="174"/>
      <c r="I82" s="107">
        <f>SEZNAM!F73</f>
        <v>101578</v>
      </c>
      <c r="J82" s="107">
        <f>SEZNAM!M73</f>
        <v>0</v>
      </c>
      <c r="K82" s="108" t="str">
        <f>CONCATENATE(SEZNAM!X73,"")</f>
        <v>1</v>
      </c>
      <c r="L82" s="107" t="str">
        <f>IF(SEZNAM!Y73="ANO",SEZNAM!Q73&amp;IF(SEZNAM!Q73&lt;&gt;""," - ","")&amp;SEZNAM!R73,"")</f>
        <v>C</v>
      </c>
      <c r="M82" s="109" t="str">
        <f>IF(SEZNAM!Y73="ANO",CONCATENATE(SEZNAM!S73,""),"")</f>
        <v>17.9.2010</v>
      </c>
      <c r="N82" s="175" t="str">
        <f>IF(SEZNAM!Y73="ANO",SEZNAM!V73&amp;CHAR(10)&amp;SEZNAM!Z73,"")</f>
        <v>Slavková
17.9.2010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Volák</v>
      </c>
      <c r="E83" s="174"/>
      <c r="F83" s="174"/>
      <c r="G83" s="174" t="str">
        <f>SEZNAM!D74</f>
        <v>David</v>
      </c>
      <c r="H83" s="174"/>
      <c r="I83" s="107">
        <f>SEZNAM!F74</f>
        <v>102304</v>
      </c>
      <c r="J83" s="107">
        <f>SEZNAM!M74</f>
        <v>0</v>
      </c>
      <c r="K83" s="108" t="str">
        <f>CONCATENATE(SEZNAM!X74,"")</f>
        <v>1</v>
      </c>
      <c r="L83" s="107" t="str">
        <f>IF(SEZNAM!Y74="ANO",SEZNAM!Q74&amp;IF(SEZNAM!Q74&lt;&gt;""," - ","")&amp;SEZNAM!R74,"")</f>
        <v>A</v>
      </c>
      <c r="M83" s="109" t="str">
        <f>IF(SEZNAM!Y74="ANO",CONCATENATE(SEZNAM!S74,""),"")</f>
        <v>4.6.2010</v>
      </c>
      <c r="N83" s="175" t="str">
        <f>IF(SEZNAM!Y74="ANO",SEZNAM!V74&amp;CHAR(10)&amp;SEZNAM!Z74,"")</f>
        <v>Taterova_Kriegerova
8.6.2010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Wallenfelsová</v>
      </c>
      <c r="E84" s="174"/>
      <c r="F84" s="174"/>
      <c r="G84" s="174" t="str">
        <f>SEZNAM!D75</f>
        <v>Michaela</v>
      </c>
      <c r="H84" s="174"/>
      <c r="I84" s="107">
        <f>SEZNAM!F75</f>
        <v>101370</v>
      </c>
      <c r="J84" s="107">
        <f>SEZNAM!M75</f>
        <v>0</v>
      </c>
      <c r="K84" s="108" t="str">
        <f>CONCATENATE(SEZNAM!X75,"")</f>
        <v>1</v>
      </c>
      <c r="L84" s="107" t="str">
        <f>IF(SEZNAM!Y75="ANO",SEZNAM!Q75&amp;IF(SEZNAM!Q75&lt;&gt;""," - ","")&amp;SEZNAM!R75,"")</f>
        <v>B</v>
      </c>
      <c r="M84" s="109" t="str">
        <f>IF(SEZNAM!Y75="ANO",CONCATENATE(SEZNAM!S75,""),"")</f>
        <v>11.62010</v>
      </c>
      <c r="N84" s="175" t="str">
        <f>IF(SEZNAM!Y75="ANO",SEZNAM!V75&amp;CHAR(10)&amp;SEZNAM!Z75,"")</f>
        <v>Taterova_Kriegerova
15.6.2010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Weigertová</v>
      </c>
      <c r="E85" s="174"/>
      <c r="F85" s="174"/>
      <c r="G85" s="174" t="str">
        <f>SEZNAM!D76</f>
        <v>Nikola</v>
      </c>
      <c r="H85" s="174"/>
      <c r="I85" s="107">
        <f>SEZNAM!F76</f>
        <v>101585</v>
      </c>
      <c r="J85" s="107">
        <f>SEZNAM!M76</f>
        <v>0</v>
      </c>
      <c r="K85" s="108" t="str">
        <f>CONCATENATE(SEZNAM!X76,"")</f>
        <v>1</v>
      </c>
      <c r="L85" s="107" t="str">
        <f>IF(SEZNAM!Y76="ANO",SEZNAM!Q76&amp;IF(SEZNAM!Q76&lt;&gt;""," - ","")&amp;SEZNAM!R76,"")</f>
        <v>A</v>
      </c>
      <c r="M85" s="109" t="str">
        <f>IF(SEZNAM!Y76="ANO",CONCATENATE(SEZNAM!S76,""),"")</f>
        <v>11.6.2010</v>
      </c>
      <c r="N85" s="175" t="str">
        <f>IF(SEZNAM!Y76="ANO",SEZNAM!V76&amp;CHAR(10)&amp;SEZNAM!Z76,"")</f>
        <v>Taterova_Kriegerova
15.6.2010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Wodecki</v>
      </c>
      <c r="E86" s="174"/>
      <c r="F86" s="174"/>
      <c r="G86" s="174" t="str">
        <f>SEZNAM!D77</f>
        <v>Martin</v>
      </c>
      <c r="H86" s="174"/>
      <c r="I86" s="107">
        <f>SEZNAM!F77</f>
        <v>101579</v>
      </c>
      <c r="J86" s="107">
        <f>SEZNAM!M77</f>
        <v>0</v>
      </c>
      <c r="K86" s="108" t="str">
        <f>CONCATENATE(SEZNAM!X77,"")</f>
        <v>1</v>
      </c>
      <c r="L86" s="107" t="str">
        <f>IF(SEZNAM!Y77="ANO",SEZNAM!Q77&amp;IF(SEZNAM!Q77&lt;&gt;""," - ","")&amp;SEZNAM!R77,"")</f>
        <v>A</v>
      </c>
      <c r="M86" s="109" t="str">
        <f>IF(SEZNAM!Y77="ANO",CONCATENATE(SEZNAM!S77,""),"")</f>
        <v>12.6.2010</v>
      </c>
      <c r="N86" s="175" t="str">
        <f>IF(SEZNAM!Y77="ANO",SEZNAM!V77&amp;CHAR(10)&amp;SEZNAM!Z77,"")</f>
        <v>Taterova_Kriegerova
15.6.2010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Zelenková</v>
      </c>
      <c r="E87" s="174"/>
      <c r="F87" s="174"/>
      <c r="G87" s="174" t="str">
        <f>SEZNAM!D78</f>
        <v>Radka</v>
      </c>
      <c r="H87" s="174"/>
      <c r="I87" s="107">
        <f>SEZNAM!F78</f>
        <v>101327</v>
      </c>
      <c r="J87" s="107">
        <f>SEZNAM!M78</f>
        <v>0</v>
      </c>
      <c r="K87" s="108" t="str">
        <f>CONCATENATE(SEZNAM!X78,"")</f>
        <v>1</v>
      </c>
      <c r="L87" s="107" t="str">
        <f>IF(SEZNAM!Y78="ANO",SEZNAM!Q78&amp;IF(SEZNAM!Q78&lt;&gt;""," - ","")&amp;SEZNAM!R78,"")</f>
        <v>B</v>
      </c>
      <c r="M87" s="109" t="str">
        <f>IF(SEZNAM!Y78="ANO",CONCATENATE(SEZNAM!S78,""),"")</f>
        <v>12.6.2010</v>
      </c>
      <c r="N87" s="175" t="str">
        <f>IF(SEZNAM!Y78="ANO",SEZNAM!V78&amp;CHAR(10)&amp;SEZNAM!Z78,"")</f>
        <v>Taterova_Kriegerova
15.6.2010</v>
      </c>
      <c r="O87" s="176"/>
      <c r="P87" s="28"/>
    </row>
    <row r="88" spans="2:16" ht="12.75">
      <c r="B88" s="28"/>
      <c r="C88" s="185" t="s">
        <v>99</v>
      </c>
      <c r="D88" s="185"/>
      <c r="E88" s="185"/>
      <c r="F88" s="185"/>
      <c r="G88" s="185"/>
      <c r="H88" s="185"/>
      <c r="I88" s="185"/>
      <c r="J88" s="28"/>
      <c r="K88" s="28"/>
      <c r="L88" s="30"/>
      <c r="M88" s="30"/>
      <c r="N88" s="30"/>
      <c r="O88" s="30"/>
      <c r="P88" s="28"/>
    </row>
    <row r="89" spans="2:16" ht="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sheetProtection password="CF44" sheet="1" objects="1" scenarios="1"/>
  <mergeCells count="229">
    <mergeCell ref="C88:I88"/>
    <mergeCell ref="C11:E11"/>
    <mergeCell ref="D16:F16"/>
    <mergeCell ref="G16:H16"/>
    <mergeCell ref="D15:F15"/>
    <mergeCell ref="G15:H15"/>
    <mergeCell ref="D18:F18"/>
    <mergeCell ref="G18:H18"/>
    <mergeCell ref="D21:F21"/>
    <mergeCell ref="G21:H21"/>
    <mergeCell ref="C4:O4"/>
    <mergeCell ref="C7:E7"/>
    <mergeCell ref="C9:E9"/>
    <mergeCell ref="F7:O7"/>
    <mergeCell ref="C5:O5"/>
    <mergeCell ref="F9:N9"/>
    <mergeCell ref="N15:O15"/>
    <mergeCell ref="N16:O16"/>
    <mergeCell ref="L11:N11"/>
    <mergeCell ref="F11:K11"/>
    <mergeCell ref="D17:F17"/>
    <mergeCell ref="G17:H17"/>
    <mergeCell ref="N17:O17"/>
    <mergeCell ref="N18:O18"/>
    <mergeCell ref="D19:F19"/>
    <mergeCell ref="G19:H19"/>
    <mergeCell ref="N19:O19"/>
    <mergeCell ref="D20:F20"/>
    <mergeCell ref="G20:H20"/>
    <mergeCell ref="N20:O20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5:F85"/>
    <mergeCell ref="G85:H85"/>
    <mergeCell ref="N85:O85"/>
    <mergeCell ref="D86:F86"/>
    <mergeCell ref="G86:H86"/>
    <mergeCell ref="N86:O86"/>
    <mergeCell ref="D87:F87"/>
    <mergeCell ref="G87:H87"/>
    <mergeCell ref="N87:O87"/>
  </mergeCells>
  <conditionalFormatting sqref="C16:O87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B1:P89"/>
  <sheetViews>
    <sheetView showGridLines="0" showRowColHeaders="0" zoomScaleSheetLayoutView="100" zoomScalePageLayoutView="0" workbookViewId="0" topLeftCell="A1">
      <pane ySplit="1" topLeftCell="A2" activePane="bottomLeft" state="frozen"/>
      <selection pane="topLeft" activeCell="J33" sqref="J3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625" style="2" customWidth="1"/>
    <col min="11" max="11" width="3.00390625" style="2" customWidth="1"/>
    <col min="12" max="12" width="10.75390625" style="2" customWidth="1"/>
    <col min="13" max="13" width="11.375" style="2" customWidth="1"/>
    <col min="14" max="14" width="7.125" style="2" customWidth="1"/>
    <col min="15" max="15" width="5.2539062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102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2009/2010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2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Bachcevanidu</v>
      </c>
      <c r="E16" s="174"/>
      <c r="F16" s="174"/>
      <c r="G16" s="174" t="str">
        <f>SEZNAM!D7</f>
        <v>Alena</v>
      </c>
      <c r="H16" s="174"/>
      <c r="I16" s="107">
        <f>SEZNAM!F7</f>
        <v>101519</v>
      </c>
      <c r="J16" s="107">
        <f>SEZNAM!M7</f>
        <v>0</v>
      </c>
      <c r="K16" s="108" t="str">
        <f>CONCATENATE(SEZNAM!X7,"")</f>
        <v>1</v>
      </c>
      <c r="L16" s="107" t="str">
        <f>SEZNAM!Q7&amp;IF(SEZNAM!Q7&lt;&gt;""," - ","")&amp;SEZNAM!R7</f>
        <v>C</v>
      </c>
      <c r="M16" s="109" t="str">
        <f>CONCATENATE(SEZNAM!S7,"")</f>
        <v>12.6.2010</v>
      </c>
      <c r="N16" s="175" t="str">
        <f>SEZNAM!V7&amp;CHAR(10)&amp;SEZNAM!Z7</f>
        <v>Taterova_Kriegerova
15.6.2010</v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Bláhová</v>
      </c>
      <c r="E17" s="174"/>
      <c r="F17" s="174"/>
      <c r="G17" s="174" t="str">
        <f>SEZNAM!D8</f>
        <v>Radka</v>
      </c>
      <c r="H17" s="174"/>
      <c r="I17" s="107">
        <f>SEZNAM!F8</f>
        <v>101490</v>
      </c>
      <c r="J17" s="107">
        <f>SEZNAM!M8</f>
        <v>0</v>
      </c>
      <c r="K17" s="108" t="str">
        <f>CONCATENATE(SEZNAM!X8,"")</f>
        <v>1</v>
      </c>
      <c r="L17" s="107" t="str">
        <f>SEZNAM!Q8&amp;IF(SEZNAM!Q8&lt;&gt;""," - ","")&amp;SEZNAM!R8</f>
        <v>A</v>
      </c>
      <c r="M17" s="109" t="str">
        <f>CONCATENATE(SEZNAM!S8,"")</f>
        <v>4.6.2010</v>
      </c>
      <c r="N17" s="175" t="str">
        <f>SEZNAM!V8&amp;CHAR(10)&amp;SEZNAM!Z8</f>
        <v>Taterova_Kriegerova
8.6.2010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Brand</v>
      </c>
      <c r="E18" s="174"/>
      <c r="F18" s="174"/>
      <c r="G18" s="174" t="str">
        <f>SEZNAM!D9</f>
        <v>Jaroslav</v>
      </c>
      <c r="H18" s="174"/>
      <c r="I18" s="107">
        <f>SEZNAM!F9</f>
        <v>101571</v>
      </c>
      <c r="J18" s="107">
        <f>SEZNAM!M9</f>
        <v>0</v>
      </c>
      <c r="K18" s="108" t="str">
        <f>CONCATENATE(SEZNAM!X9,"")</f>
        <v>1</v>
      </c>
      <c r="L18" s="107" t="str">
        <f>SEZNAM!Q9&amp;IF(SEZNAM!Q9&lt;&gt;""," - ","")&amp;SEZNAM!R9</f>
        <v>B</v>
      </c>
      <c r="M18" s="109" t="str">
        <f>CONCATENATE(SEZNAM!S9,"")</f>
        <v>11.6.2010</v>
      </c>
      <c r="N18" s="175" t="str">
        <f>SEZNAM!V9&amp;CHAR(10)&amp;SEZNAM!Z9</f>
        <v>Taterova_Kriegerova
15.6.2010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Budilová</v>
      </c>
      <c r="E19" s="174"/>
      <c r="F19" s="174"/>
      <c r="G19" s="174" t="str">
        <f>SEZNAM!D10</f>
        <v>Barbora</v>
      </c>
      <c r="H19" s="174"/>
      <c r="I19" s="107">
        <f>SEZNAM!F10</f>
        <v>101387</v>
      </c>
      <c r="J19" s="107">
        <f>SEZNAM!M10</f>
        <v>0</v>
      </c>
      <c r="K19" s="108" t="str">
        <f>CONCATENATE(SEZNAM!X10,"")</f>
        <v>1</v>
      </c>
      <c r="L19" s="107" t="str">
        <f>SEZNAM!Q10&amp;IF(SEZNAM!Q10&lt;&gt;""," - ","")&amp;SEZNAM!R10</f>
        <v>A</v>
      </c>
      <c r="M19" s="109" t="str">
        <f>CONCATENATE(SEZNAM!S10,"")</f>
        <v>4.6.2010</v>
      </c>
      <c r="N19" s="175" t="str">
        <f>SEZNAM!V10&amp;CHAR(10)&amp;SEZNAM!Z10</f>
        <v>Taterova_Kriegerova
8.6.2010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Čech</v>
      </c>
      <c r="E20" s="174"/>
      <c r="F20" s="174"/>
      <c r="G20" s="174" t="str">
        <f>SEZNAM!D11</f>
        <v>Pavel</v>
      </c>
      <c r="H20" s="174"/>
      <c r="I20" s="107">
        <f>SEZNAM!F11</f>
        <v>101325</v>
      </c>
      <c r="J20" s="107">
        <f>SEZNAM!M11</f>
        <v>0</v>
      </c>
      <c r="K20" s="108" t="str">
        <f>CONCATENATE(SEZNAM!X11,"")</f>
        <v>1</v>
      </c>
      <c r="L20" s="107" t="str">
        <f>SEZNAM!Q11&amp;IF(SEZNAM!Q11&lt;&gt;""," - ","")&amp;SEZNAM!R11</f>
        <v>B</v>
      </c>
      <c r="M20" s="109" t="str">
        <f>CONCATENATE(SEZNAM!S11,"")</f>
        <v>4.6.2010</v>
      </c>
      <c r="N20" s="175" t="str">
        <f>SEZNAM!V11&amp;CHAR(10)&amp;SEZNAM!Z11</f>
        <v>Taterova_Kriegerova
8.6.2010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Čechová</v>
      </c>
      <c r="E21" s="174"/>
      <c r="F21" s="174"/>
      <c r="G21" s="174" t="str">
        <f>SEZNAM!D12</f>
        <v>Hana</v>
      </c>
      <c r="H21" s="174"/>
      <c r="I21" s="107">
        <f>SEZNAM!F12</f>
        <v>101425</v>
      </c>
      <c r="J21" s="107">
        <f>SEZNAM!M12</f>
        <v>0</v>
      </c>
      <c r="K21" s="108" t="str">
        <f>CONCATENATE(SEZNAM!X12,"")</f>
        <v>1</v>
      </c>
      <c r="L21" s="107" t="str">
        <f>SEZNAM!Q12&amp;IF(SEZNAM!Q12&lt;&gt;""," - ","")&amp;SEZNAM!R12</f>
        <v>B</v>
      </c>
      <c r="M21" s="109" t="str">
        <f>CONCATENATE(SEZNAM!S12,"")</f>
        <v>4.6.2010</v>
      </c>
      <c r="N21" s="175" t="str">
        <f>SEZNAM!V12&amp;CHAR(10)&amp;SEZNAM!Z12</f>
        <v>Taterova_Kriegerova
8.6.2010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Čurda</v>
      </c>
      <c r="E22" s="174"/>
      <c r="F22" s="174"/>
      <c r="G22" s="174" t="str">
        <f>SEZNAM!D13</f>
        <v>Zbyněk</v>
      </c>
      <c r="H22" s="174"/>
      <c r="I22" s="107">
        <f>SEZNAM!F13</f>
        <v>101171</v>
      </c>
      <c r="J22" s="107">
        <f>SEZNAM!M13</f>
        <v>0</v>
      </c>
      <c r="K22" s="108" t="str">
        <f>CONCATENATE(SEZNAM!X13,"")</f>
        <v>1</v>
      </c>
      <c r="L22" s="107" t="str">
        <f>SEZNAM!Q13&amp;IF(SEZNAM!Q13&lt;&gt;""," - ","")&amp;SEZNAM!R13</f>
        <v>B</v>
      </c>
      <c r="M22" s="109" t="str">
        <f>CONCATENATE(SEZNAM!S13,"")</f>
        <v>11.6.2010</v>
      </c>
      <c r="N22" s="175" t="str">
        <f>SEZNAM!V13&amp;CHAR(10)&amp;SEZNAM!Z13</f>
        <v>Taterova_Kriegerova
15.6.2010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Dolejší</v>
      </c>
      <c r="E23" s="174"/>
      <c r="F23" s="174"/>
      <c r="G23" s="174" t="str">
        <f>SEZNAM!D14</f>
        <v>Jaroslava</v>
      </c>
      <c r="H23" s="174"/>
      <c r="I23" s="107">
        <f>SEZNAM!F14</f>
        <v>101250</v>
      </c>
      <c r="J23" s="107">
        <f>SEZNAM!M14</f>
        <v>0</v>
      </c>
      <c r="K23" s="108" t="str">
        <f>CONCATENATE(SEZNAM!X14,"")</f>
        <v>1</v>
      </c>
      <c r="L23" s="107" t="str">
        <f>SEZNAM!Q14&amp;IF(SEZNAM!Q14&lt;&gt;""," - ","")&amp;SEZNAM!R14</f>
        <v>A</v>
      </c>
      <c r="M23" s="109" t="str">
        <f>CONCATENATE(SEZNAM!S14,"")</f>
        <v>11.6.2010</v>
      </c>
      <c r="N23" s="175" t="str">
        <f>SEZNAM!V14&amp;CHAR(10)&amp;SEZNAM!Z14</f>
        <v>Taterova_Kriegerova
15.6.2010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Donátová</v>
      </c>
      <c r="E24" s="174"/>
      <c r="F24" s="174"/>
      <c r="G24" s="174" t="str">
        <f>SEZNAM!D15</f>
        <v>Jana</v>
      </c>
      <c r="H24" s="174"/>
      <c r="I24" s="107">
        <f>SEZNAM!F15</f>
        <v>101401</v>
      </c>
      <c r="J24" s="107">
        <f>SEZNAM!M15</f>
        <v>0</v>
      </c>
      <c r="K24" s="108" t="str">
        <f>CONCATENATE(SEZNAM!X15,"")</f>
        <v>1</v>
      </c>
      <c r="L24" s="107" t="str">
        <f>SEZNAM!Q15&amp;IF(SEZNAM!Q15&lt;&gt;""," - ","")&amp;SEZNAM!R15</f>
        <v>B</v>
      </c>
      <c r="M24" s="109" t="str">
        <f>CONCATENATE(SEZNAM!S15,"")</f>
        <v>11.6.2010</v>
      </c>
      <c r="N24" s="175" t="str">
        <f>SEZNAM!V15&amp;CHAR(10)&amp;SEZNAM!Z15</f>
        <v>Taterova_Kriegerova
15.6.2010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Drda</v>
      </c>
      <c r="E25" s="174"/>
      <c r="F25" s="174"/>
      <c r="G25" s="174" t="str">
        <f>SEZNAM!D16</f>
        <v>Jan</v>
      </c>
      <c r="H25" s="174"/>
      <c r="I25" s="107">
        <f>SEZNAM!F16</f>
        <v>101572</v>
      </c>
      <c r="J25" s="107">
        <f>SEZNAM!M16</f>
        <v>0</v>
      </c>
      <c r="K25" s="108" t="str">
        <f>CONCATENATE(SEZNAM!X16,"")</f>
        <v>1</v>
      </c>
      <c r="L25" s="107" t="str">
        <f>SEZNAM!Q16&amp;IF(SEZNAM!Q16&lt;&gt;""," - ","")&amp;SEZNAM!R16</f>
        <v>A</v>
      </c>
      <c r="M25" s="109" t="str">
        <f>CONCATENATE(SEZNAM!S16,"")</f>
        <v>11.6.2010</v>
      </c>
      <c r="N25" s="175" t="str">
        <f>SEZNAM!V16&amp;CHAR(10)&amp;SEZNAM!Z16</f>
        <v>Taterova_Kriegerova
15.6.2010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Dvořáčková</v>
      </c>
      <c r="E26" s="174"/>
      <c r="F26" s="174"/>
      <c r="G26" s="174" t="str">
        <f>SEZNAM!D17</f>
        <v>Vilma</v>
      </c>
      <c r="H26" s="174"/>
      <c r="I26" s="107">
        <f>SEZNAM!F17</f>
        <v>101460</v>
      </c>
      <c r="J26" s="107">
        <f>SEZNAM!M17</f>
        <v>0</v>
      </c>
      <c r="K26" s="108" t="str">
        <f>CONCATENATE(SEZNAM!X17,"")</f>
        <v>1</v>
      </c>
      <c r="L26" s="107" t="str">
        <f>SEZNAM!Q17&amp;IF(SEZNAM!Q17&lt;&gt;""," - ","")&amp;SEZNAM!R17</f>
        <v>A</v>
      </c>
      <c r="M26" s="109" t="str">
        <f>CONCATENATE(SEZNAM!S17,"")</f>
        <v>4.6.2010</v>
      </c>
      <c r="N26" s="175" t="str">
        <f>SEZNAM!V17&amp;CHAR(10)&amp;SEZNAM!Z17</f>
        <v>Taterova_Kriegerova
8.6.2010</v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Evanová</v>
      </c>
      <c r="E27" s="174"/>
      <c r="F27" s="174"/>
      <c r="G27" s="174" t="str">
        <f>SEZNAM!D18</f>
        <v>Alžběta</v>
      </c>
      <c r="H27" s="174"/>
      <c r="I27" s="107">
        <f>SEZNAM!F18</f>
        <v>101202</v>
      </c>
      <c r="J27" s="107">
        <f>SEZNAM!M18</f>
        <v>0</v>
      </c>
      <c r="K27" s="108" t="str">
        <f>CONCATENATE(SEZNAM!X18,"")</f>
        <v>1</v>
      </c>
      <c r="L27" s="107" t="str">
        <f>SEZNAM!Q18&amp;IF(SEZNAM!Q18&lt;&gt;""," - ","")&amp;SEZNAM!R18</f>
        <v>A</v>
      </c>
      <c r="M27" s="109" t="str">
        <f>CONCATENATE(SEZNAM!S18,"")</f>
        <v>11.6.2010</v>
      </c>
      <c r="N27" s="175" t="str">
        <f>SEZNAM!V18&amp;CHAR(10)&amp;SEZNAM!Z18</f>
        <v>Taterova_Kriegerova
15.6.2010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Hájková</v>
      </c>
      <c r="E28" s="174"/>
      <c r="F28" s="174"/>
      <c r="G28" s="174" t="str">
        <f>SEZNAM!D19</f>
        <v>Lucie</v>
      </c>
      <c r="H28" s="174"/>
      <c r="I28" s="107">
        <f>SEZNAM!F19</f>
        <v>101374</v>
      </c>
      <c r="J28" s="107">
        <f>SEZNAM!M19</f>
        <v>0</v>
      </c>
      <c r="K28" s="108" t="str">
        <f>CONCATENATE(SEZNAM!X19,"")</f>
        <v>1</v>
      </c>
      <c r="L28" s="107" t="str">
        <f>SEZNAM!Q19&amp;IF(SEZNAM!Q19&lt;&gt;""," - ","")&amp;SEZNAM!R19</f>
        <v>B</v>
      </c>
      <c r="M28" s="109" t="str">
        <f>CONCATENATE(SEZNAM!S19,"")</f>
        <v>11.6.2010</v>
      </c>
      <c r="N28" s="175" t="str">
        <f>SEZNAM!V19&amp;CHAR(10)&amp;SEZNAM!Z19</f>
        <v>Taterova_Kriegerova
15.6.2010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Hammerle</v>
      </c>
      <c r="E29" s="174"/>
      <c r="F29" s="174"/>
      <c r="G29" s="174" t="str">
        <f>SEZNAM!D20</f>
        <v>Jakub</v>
      </c>
      <c r="H29" s="174"/>
      <c r="I29" s="107">
        <f>SEZNAM!F20</f>
        <v>101479</v>
      </c>
      <c r="J29" s="107">
        <f>SEZNAM!M20</f>
        <v>0</v>
      </c>
      <c r="K29" s="108" t="str">
        <f>CONCATENATE(SEZNAM!X20,"")</f>
        <v>1</v>
      </c>
      <c r="L29" s="107" t="str">
        <f>SEZNAM!Q20&amp;IF(SEZNAM!Q20&lt;&gt;""," - ","")&amp;SEZNAM!R20</f>
        <v>D</v>
      </c>
      <c r="M29" s="109" t="str">
        <f>CONCATENATE(SEZNAM!S20,"")</f>
        <v>17.9.2010</v>
      </c>
      <c r="N29" s="175" t="str">
        <f>SEZNAM!V20&amp;CHAR(10)&amp;SEZNAM!Z20</f>
        <v>Slavková
17.9.2010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Harvan</v>
      </c>
      <c r="E30" s="174"/>
      <c r="F30" s="174"/>
      <c r="G30" s="174" t="str">
        <f>SEZNAM!D21</f>
        <v>Marian</v>
      </c>
      <c r="H30" s="174"/>
      <c r="I30" s="107">
        <f>SEZNAM!F21</f>
        <v>101497</v>
      </c>
      <c r="J30" s="107">
        <f>SEZNAM!M21</f>
        <v>0</v>
      </c>
      <c r="K30" s="108" t="str">
        <f>CONCATENATE(SEZNAM!X21,"")</f>
        <v>1</v>
      </c>
      <c r="L30" s="107" t="str">
        <f>SEZNAM!Q21&amp;IF(SEZNAM!Q21&lt;&gt;""," - ","")&amp;SEZNAM!R21</f>
        <v>B</v>
      </c>
      <c r="M30" s="109" t="str">
        <f>CONCATENATE(SEZNAM!S21,"")</f>
        <v>4.6.2010</v>
      </c>
      <c r="N30" s="175" t="str">
        <f>SEZNAM!V21&amp;CHAR(10)&amp;SEZNAM!Z21</f>
        <v>Taterova_Kriegerova
8.6.2010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Havelková</v>
      </c>
      <c r="E31" s="174"/>
      <c r="F31" s="174"/>
      <c r="G31" s="174" t="str">
        <f>SEZNAM!D22</f>
        <v>Iveta</v>
      </c>
      <c r="H31" s="174"/>
      <c r="I31" s="107">
        <f>SEZNAM!F22</f>
        <v>101432</v>
      </c>
      <c r="J31" s="107">
        <f>SEZNAM!M22</f>
        <v>0</v>
      </c>
      <c r="K31" s="108" t="str">
        <f>CONCATENATE(SEZNAM!X22,"")</f>
        <v>1</v>
      </c>
      <c r="L31" s="107" t="str">
        <f>SEZNAM!Q22&amp;IF(SEZNAM!Q22&lt;&gt;""," - ","")&amp;SEZNAM!R22</f>
        <v>A</v>
      </c>
      <c r="M31" s="109" t="str">
        <f>CONCATENATE(SEZNAM!S22,"")</f>
        <v>4.6.2010</v>
      </c>
      <c r="N31" s="175" t="str">
        <f>SEZNAM!V22&amp;CHAR(10)&amp;SEZNAM!Z22</f>
        <v>Taterova_Kriegerova
8.6.2010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Hlavová</v>
      </c>
      <c r="E32" s="174"/>
      <c r="F32" s="174"/>
      <c r="G32" s="174" t="str">
        <f>SEZNAM!D23</f>
        <v>Romana</v>
      </c>
      <c r="H32" s="174"/>
      <c r="I32" s="107">
        <f>SEZNAM!F23</f>
        <v>101320</v>
      </c>
      <c r="J32" s="107">
        <f>SEZNAM!M23</f>
        <v>0</v>
      </c>
      <c r="K32" s="108" t="str">
        <f>CONCATENATE(SEZNAM!X23,"")</f>
        <v>1</v>
      </c>
      <c r="L32" s="107" t="str">
        <f>SEZNAM!Q23&amp;IF(SEZNAM!Q23&lt;&gt;""," - ","")&amp;SEZNAM!R23</f>
        <v>A</v>
      </c>
      <c r="M32" s="109" t="str">
        <f>CONCATENATE(SEZNAM!S23,"")</f>
        <v>11.6.2010</v>
      </c>
      <c r="N32" s="175" t="str">
        <f>SEZNAM!V23&amp;CHAR(10)&amp;SEZNAM!Z23</f>
        <v>Taterova_Kriegerova
15.6.2010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Holubář</v>
      </c>
      <c r="E33" s="174"/>
      <c r="F33" s="174"/>
      <c r="G33" s="174" t="str">
        <f>SEZNAM!D24</f>
        <v>Bořivoj</v>
      </c>
      <c r="H33" s="174"/>
      <c r="I33" s="107">
        <f>SEZNAM!F24</f>
        <v>101323</v>
      </c>
      <c r="J33" s="107">
        <f>SEZNAM!M24</f>
        <v>0</v>
      </c>
      <c r="K33" s="108" t="str">
        <f>CONCATENATE(SEZNAM!X24,"")</f>
        <v>1</v>
      </c>
      <c r="L33" s="107" t="str">
        <f>SEZNAM!Q24&amp;IF(SEZNAM!Q24&lt;&gt;""," - ","")&amp;SEZNAM!R24</f>
        <v>B</v>
      </c>
      <c r="M33" s="109" t="str">
        <f>CONCATENATE(SEZNAM!S24,"")</f>
        <v>4.6.2010</v>
      </c>
      <c r="N33" s="175" t="str">
        <f>SEZNAM!V24&amp;CHAR(10)&amp;SEZNAM!Z24</f>
        <v>Taterova_Kriegerova
8.6.2010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Hornof</v>
      </c>
      <c r="E34" s="174"/>
      <c r="F34" s="174"/>
      <c r="G34" s="174" t="str">
        <f>SEZNAM!D25</f>
        <v>Milan</v>
      </c>
      <c r="H34" s="174"/>
      <c r="I34" s="107">
        <f>SEZNAM!F25</f>
        <v>101173</v>
      </c>
      <c r="J34" s="107">
        <f>SEZNAM!M25</f>
        <v>0</v>
      </c>
      <c r="K34" s="108" t="str">
        <f>CONCATENATE(SEZNAM!X25,"")</f>
        <v>1</v>
      </c>
      <c r="L34" s="107" t="str">
        <f>SEZNAM!Q25&amp;IF(SEZNAM!Q25&lt;&gt;""," - ","")&amp;SEZNAM!R25</f>
        <v>B</v>
      </c>
      <c r="M34" s="109" t="str">
        <f>CONCATENATE(SEZNAM!S25,"")</f>
        <v>4.6.2010</v>
      </c>
      <c r="N34" s="175" t="str">
        <f>SEZNAM!V25&amp;CHAR(10)&amp;SEZNAM!Z25</f>
        <v>Taterova_Kriegerova
8.6.2010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Hornof</v>
      </c>
      <c r="E35" s="174"/>
      <c r="F35" s="174"/>
      <c r="G35" s="174" t="str">
        <f>SEZNAM!D26</f>
        <v>Lukáš</v>
      </c>
      <c r="H35" s="174"/>
      <c r="I35" s="107">
        <f>SEZNAM!F26</f>
        <v>101169</v>
      </c>
      <c r="J35" s="107">
        <f>SEZNAM!M26</f>
        <v>0</v>
      </c>
      <c r="K35" s="108" t="str">
        <f>CONCATENATE(SEZNAM!X26,"")</f>
        <v>1</v>
      </c>
      <c r="L35" s="107" t="str">
        <f>SEZNAM!Q26&amp;IF(SEZNAM!Q26&lt;&gt;""," - ","")&amp;SEZNAM!R26</f>
        <v>B</v>
      </c>
      <c r="M35" s="109" t="str">
        <f>CONCATENATE(SEZNAM!S26,"")</f>
        <v>4.6.2010</v>
      </c>
      <c r="N35" s="175" t="str">
        <f>SEZNAM!V26&amp;CHAR(10)&amp;SEZNAM!Z26</f>
        <v>Taterova_Kriegerova
8.6.2010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Hušková</v>
      </c>
      <c r="E36" s="174"/>
      <c r="F36" s="174"/>
      <c r="G36" s="174" t="str">
        <f>SEZNAM!D27</f>
        <v>Dana</v>
      </c>
      <c r="H36" s="174"/>
      <c r="I36" s="107">
        <f>SEZNAM!F27</f>
        <v>101318</v>
      </c>
      <c r="J36" s="107">
        <f>SEZNAM!M27</f>
        <v>0</v>
      </c>
      <c r="K36" s="108" t="str">
        <f>CONCATENATE(SEZNAM!X27,"")</f>
        <v>1</v>
      </c>
      <c r="L36" s="107" t="str">
        <f>SEZNAM!Q27&amp;IF(SEZNAM!Q27&lt;&gt;""," - ","")&amp;SEZNAM!R27</f>
        <v>A</v>
      </c>
      <c r="M36" s="109" t="str">
        <f>CONCATENATE(SEZNAM!S27,"")</f>
        <v>12.6.2010</v>
      </c>
      <c r="N36" s="175" t="str">
        <f>SEZNAM!V27&amp;CHAR(10)&amp;SEZNAM!Z27</f>
        <v>Taterova_Kriegerova
15.6.2010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Klemšová</v>
      </c>
      <c r="E37" s="174"/>
      <c r="F37" s="174"/>
      <c r="G37" s="174" t="str">
        <f>SEZNAM!D28</f>
        <v>Martina</v>
      </c>
      <c r="H37" s="174"/>
      <c r="I37" s="107">
        <f>SEZNAM!F28</f>
        <v>101441</v>
      </c>
      <c r="J37" s="107">
        <f>SEZNAM!M28</f>
        <v>0</v>
      </c>
      <c r="K37" s="108" t="str">
        <f>CONCATENATE(SEZNAM!X28,"")</f>
        <v>1</v>
      </c>
      <c r="L37" s="107" t="str">
        <f>SEZNAM!Q28&amp;IF(SEZNAM!Q28&lt;&gt;""," - ","")&amp;SEZNAM!R28</f>
        <v>B</v>
      </c>
      <c r="M37" s="109" t="str">
        <f>CONCATENATE(SEZNAM!S28,"")</f>
        <v>11.6.2010</v>
      </c>
      <c r="N37" s="175" t="str">
        <f>SEZNAM!V28&amp;CHAR(10)&amp;SEZNAM!Z28</f>
        <v>Taterova_Kriegerova
15.6.2010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Kočová</v>
      </c>
      <c r="E38" s="174"/>
      <c r="F38" s="174"/>
      <c r="G38" s="174" t="str">
        <f>SEZNAM!D29</f>
        <v>Veronika</v>
      </c>
      <c r="H38" s="174"/>
      <c r="I38" s="107">
        <f>SEZNAM!F29</f>
        <v>101331</v>
      </c>
      <c r="J38" s="107">
        <f>SEZNAM!M29</f>
        <v>0</v>
      </c>
      <c r="K38" s="108" t="str">
        <f>CONCATENATE(SEZNAM!X29,"")</f>
        <v>1</v>
      </c>
      <c r="L38" s="107" t="str">
        <f>SEZNAM!Q29&amp;IF(SEZNAM!Q29&lt;&gt;""," - ","")&amp;SEZNAM!R29</f>
        <v>B</v>
      </c>
      <c r="M38" s="109" t="str">
        <f>CONCATENATE(SEZNAM!S29,"")</f>
        <v>12.6.2010</v>
      </c>
      <c r="N38" s="175" t="str">
        <f>SEZNAM!V29&amp;CHAR(10)&amp;SEZNAM!Z29</f>
        <v>Taterova_Kriegerova
15.6.2010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Kolář</v>
      </c>
      <c r="E39" s="174"/>
      <c r="F39" s="174"/>
      <c r="G39" s="174" t="str">
        <f>SEZNAM!D30</f>
        <v>Jiří</v>
      </c>
      <c r="H39" s="174"/>
      <c r="I39" s="107">
        <f>SEZNAM!F30</f>
        <v>101332</v>
      </c>
      <c r="J39" s="107">
        <f>SEZNAM!M30</f>
        <v>0</v>
      </c>
      <c r="K39" s="108" t="str">
        <f>CONCATENATE(SEZNAM!X30,"")</f>
        <v>1</v>
      </c>
      <c r="L39" s="107" t="str">
        <f>SEZNAM!Q30&amp;IF(SEZNAM!Q30&lt;&gt;""," - ","")&amp;SEZNAM!R30</f>
        <v>B</v>
      </c>
      <c r="M39" s="109" t="str">
        <f>CONCATENATE(SEZNAM!S30,"")</f>
        <v>11.6.2010</v>
      </c>
      <c r="N39" s="175" t="str">
        <f>SEZNAM!V30&amp;CHAR(10)&amp;SEZNAM!Z30</f>
        <v>Taterova_Kriegerova
15.6.2010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Korecká</v>
      </c>
      <c r="E40" s="174"/>
      <c r="F40" s="174"/>
      <c r="G40" s="174" t="str">
        <f>SEZNAM!D31</f>
        <v>Aneta</v>
      </c>
      <c r="H40" s="174"/>
      <c r="I40" s="107">
        <f>SEZNAM!F31</f>
        <v>101316</v>
      </c>
      <c r="J40" s="107">
        <f>SEZNAM!M31</f>
        <v>0</v>
      </c>
      <c r="K40" s="108" t="str">
        <f>CONCATENATE(SEZNAM!X31,"")</f>
        <v>1</v>
      </c>
      <c r="L40" s="107" t="str">
        <f>SEZNAM!Q31&amp;IF(SEZNAM!Q31&lt;&gt;""," - ","")&amp;SEZNAM!R31</f>
        <v>C</v>
      </c>
      <c r="M40" s="109" t="str">
        <f>CONCATENATE(SEZNAM!S31,"")</f>
        <v>12.6.2010</v>
      </c>
      <c r="N40" s="175" t="str">
        <f>SEZNAM!V31&amp;CHAR(10)&amp;SEZNAM!Z31</f>
        <v>Taterova_Kriegerova
15.6.2010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Krištofovičová</v>
      </c>
      <c r="E41" s="174"/>
      <c r="F41" s="174"/>
      <c r="G41" s="174" t="str">
        <f>SEZNAM!D32</f>
        <v>Zuzana</v>
      </c>
      <c r="H41" s="174"/>
      <c r="I41" s="107">
        <f>SEZNAM!F32</f>
        <v>101378</v>
      </c>
      <c r="J41" s="107">
        <f>SEZNAM!M32</f>
        <v>0</v>
      </c>
      <c r="K41" s="108" t="str">
        <f>CONCATENATE(SEZNAM!X32,"")</f>
        <v>1</v>
      </c>
      <c r="L41" s="107" t="str">
        <f>SEZNAM!Q32&amp;IF(SEZNAM!Q32&lt;&gt;""," - ","")&amp;SEZNAM!R32</f>
        <v>C</v>
      </c>
      <c r="M41" s="109" t="str">
        <f>CONCATENATE(SEZNAM!S32,"")</f>
        <v>11.6.2010</v>
      </c>
      <c r="N41" s="175" t="str">
        <f>SEZNAM!V32&amp;CHAR(10)&amp;SEZNAM!Z32</f>
        <v>Taterova_Kriegerova
15.6.2010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Krupová</v>
      </c>
      <c r="E42" s="174"/>
      <c r="F42" s="174"/>
      <c r="G42" s="174" t="str">
        <f>SEZNAM!D33</f>
        <v>Iveta</v>
      </c>
      <c r="H42" s="174"/>
      <c r="I42" s="107">
        <f>SEZNAM!F33</f>
        <v>101235</v>
      </c>
      <c r="J42" s="107">
        <f>SEZNAM!M33</f>
        <v>0</v>
      </c>
      <c r="K42" s="108" t="str">
        <f>CONCATENATE(SEZNAM!X33,"")</f>
        <v>1</v>
      </c>
      <c r="L42" s="107" t="str">
        <f>SEZNAM!Q33&amp;IF(SEZNAM!Q33&lt;&gt;""," - ","")&amp;SEZNAM!R33</f>
        <v>B</v>
      </c>
      <c r="M42" s="109" t="str">
        <f>CONCATENATE(SEZNAM!S33,"")</f>
        <v>11.6.2010</v>
      </c>
      <c r="N42" s="175" t="str">
        <f>SEZNAM!V33&amp;CHAR(10)&amp;SEZNAM!Z33</f>
        <v>Taterova_Kriegerova
15.6.2010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Křivánek</v>
      </c>
      <c r="E43" s="174"/>
      <c r="F43" s="174"/>
      <c r="G43" s="174" t="str">
        <f>SEZNAM!D34</f>
        <v>Jaroslav</v>
      </c>
      <c r="H43" s="174"/>
      <c r="I43" s="107">
        <f>SEZNAM!F34</f>
        <v>101249</v>
      </c>
      <c r="J43" s="107">
        <f>SEZNAM!M34</f>
        <v>0</v>
      </c>
      <c r="K43" s="108" t="str">
        <f>CONCATENATE(SEZNAM!X34,"")</f>
        <v>1</v>
      </c>
      <c r="L43" s="107" t="str">
        <f>SEZNAM!Q34&amp;IF(SEZNAM!Q34&lt;&gt;""," - ","")&amp;SEZNAM!R34</f>
        <v>C</v>
      </c>
      <c r="M43" s="109" t="str">
        <f>CONCATENATE(SEZNAM!S34,"")</f>
        <v>12.6.2010</v>
      </c>
      <c r="N43" s="175" t="str">
        <f>SEZNAM!V34&amp;CHAR(10)&amp;SEZNAM!Z34</f>
        <v>Taterova_Kriegerova
15.6.2010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Kubín</v>
      </c>
      <c r="E44" s="174"/>
      <c r="F44" s="174"/>
      <c r="G44" s="174" t="str">
        <f>SEZNAM!D35</f>
        <v>Ladislav</v>
      </c>
      <c r="H44" s="174"/>
      <c r="I44" s="107">
        <f>SEZNAM!F35</f>
        <v>101386</v>
      </c>
      <c r="J44" s="107">
        <f>SEZNAM!M35</f>
        <v>0</v>
      </c>
      <c r="K44" s="108" t="str">
        <f>CONCATENATE(SEZNAM!X35,"")</f>
        <v>1</v>
      </c>
      <c r="L44" s="107" t="str">
        <f>SEZNAM!Q35&amp;IF(SEZNAM!Q35&lt;&gt;""," - ","")&amp;SEZNAM!R35</f>
        <v>C</v>
      </c>
      <c r="M44" s="109" t="str">
        <f>CONCATENATE(SEZNAM!S35,"")</f>
        <v>4.6.2010</v>
      </c>
      <c r="N44" s="175" t="str">
        <f>SEZNAM!V35&amp;CHAR(10)&amp;SEZNAM!Z35</f>
        <v>Taterova_Kriegerova
8.6.2010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Kuchynka</v>
      </c>
      <c r="E45" s="174"/>
      <c r="F45" s="174"/>
      <c r="G45" s="174" t="str">
        <f>SEZNAM!D36</f>
        <v>Jan</v>
      </c>
      <c r="H45" s="174"/>
      <c r="I45" s="107">
        <f>SEZNAM!F36</f>
        <v>101375</v>
      </c>
      <c r="J45" s="107">
        <f>SEZNAM!M36</f>
        <v>0</v>
      </c>
      <c r="K45" s="108" t="str">
        <f>CONCATENATE(SEZNAM!X36,"")</f>
        <v>1</v>
      </c>
      <c r="L45" s="107" t="str">
        <f>SEZNAM!Q36&amp;IF(SEZNAM!Q36&lt;&gt;""," - ","")&amp;SEZNAM!R36</f>
        <v>B</v>
      </c>
      <c r="M45" s="109" t="str">
        <f>CONCATENATE(SEZNAM!S36,"")</f>
        <v>11.6.2010</v>
      </c>
      <c r="N45" s="175" t="str">
        <f>SEZNAM!V36&amp;CHAR(10)&amp;SEZNAM!Z36</f>
        <v>Taterova_Kriegerova
15.6.2010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Kulhánková</v>
      </c>
      <c r="E46" s="174"/>
      <c r="F46" s="174"/>
      <c r="G46" s="174" t="str">
        <f>SEZNAM!D37</f>
        <v>Jana</v>
      </c>
      <c r="H46" s="174"/>
      <c r="I46" s="107">
        <f>SEZNAM!F37</f>
        <v>101242</v>
      </c>
      <c r="J46" s="107">
        <f>SEZNAM!M37</f>
        <v>0</v>
      </c>
      <c r="K46" s="108" t="str">
        <f>CONCATENATE(SEZNAM!X37,"")</f>
        <v>1</v>
      </c>
      <c r="L46" s="107" t="str">
        <f>SEZNAM!Q37&amp;IF(SEZNAM!Q37&lt;&gt;""," - ","")&amp;SEZNAM!R37</f>
        <v>A</v>
      </c>
      <c r="M46" s="109" t="str">
        <f>CONCATENATE(SEZNAM!S37,"")</f>
        <v>12.6.2010</v>
      </c>
      <c r="N46" s="175" t="str">
        <f>SEZNAM!V37&amp;CHAR(10)&amp;SEZNAM!Z37</f>
        <v>Taterova_Kriegerova
15.6.2010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Kunc</v>
      </c>
      <c r="E47" s="174"/>
      <c r="F47" s="174"/>
      <c r="G47" s="174" t="str">
        <f>SEZNAM!D38</f>
        <v>Jaroslav</v>
      </c>
      <c r="H47" s="174"/>
      <c r="I47" s="107">
        <f>SEZNAM!F38</f>
        <v>101279</v>
      </c>
      <c r="J47" s="107">
        <f>SEZNAM!M38</f>
        <v>0</v>
      </c>
      <c r="K47" s="108" t="str">
        <f>CONCATENATE(SEZNAM!X38,"")</f>
        <v>1</v>
      </c>
      <c r="L47" s="107" t="str">
        <f>SEZNAM!Q38&amp;IF(SEZNAM!Q38&lt;&gt;""," - ","")&amp;SEZNAM!R38</f>
        <v>B</v>
      </c>
      <c r="M47" s="109" t="str">
        <f>CONCATENATE(SEZNAM!S38,"")</f>
        <v>4.6.2010</v>
      </c>
      <c r="N47" s="175" t="str">
        <f>SEZNAM!V38&amp;CHAR(10)&amp;SEZNAM!Z38</f>
        <v>Taterova_Kriegerova
8.6.2010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Kytlerová</v>
      </c>
      <c r="E48" s="174"/>
      <c r="F48" s="174"/>
      <c r="G48" s="174" t="str">
        <f>SEZNAM!D39</f>
        <v>Michaela</v>
      </c>
      <c r="H48" s="174"/>
      <c r="I48" s="107">
        <f>SEZNAM!F39</f>
        <v>101326</v>
      </c>
      <c r="J48" s="107">
        <f>SEZNAM!M39</f>
        <v>0</v>
      </c>
      <c r="K48" s="108" t="str">
        <f>CONCATENATE(SEZNAM!X39,"")</f>
        <v>1</v>
      </c>
      <c r="L48" s="107" t="str">
        <f>SEZNAM!Q39&amp;IF(SEZNAM!Q39&lt;&gt;""," - ","")&amp;SEZNAM!R39</f>
        <v>B</v>
      </c>
      <c r="M48" s="109" t="str">
        <f>CONCATENATE(SEZNAM!S39,"")</f>
        <v>12.6.2010</v>
      </c>
      <c r="N48" s="175" t="str">
        <f>SEZNAM!V39&amp;CHAR(10)&amp;SEZNAM!Z39</f>
        <v>Taterova_Kriegerova
15.6.2010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Máchová</v>
      </c>
      <c r="E49" s="174"/>
      <c r="F49" s="174"/>
      <c r="G49" s="174" t="str">
        <f>SEZNAM!D40</f>
        <v>Dana</v>
      </c>
      <c r="H49" s="174"/>
      <c r="I49" s="107">
        <f>SEZNAM!F40</f>
        <v>101155</v>
      </c>
      <c r="J49" s="107">
        <f>SEZNAM!M40</f>
        <v>0</v>
      </c>
      <c r="K49" s="108" t="str">
        <f>CONCATENATE(SEZNAM!X40,"")</f>
        <v>1</v>
      </c>
      <c r="L49" s="107" t="str">
        <f>SEZNAM!Q40&amp;IF(SEZNAM!Q40&lt;&gt;""," - ","")&amp;SEZNAM!R40</f>
        <v>A</v>
      </c>
      <c r="M49" s="109" t="str">
        <f>CONCATENATE(SEZNAM!S40,"")</f>
        <v>4.6.2010</v>
      </c>
      <c r="N49" s="175" t="str">
        <f>SEZNAM!V40&amp;CHAR(10)&amp;SEZNAM!Z40</f>
        <v>Taterova_Kriegerova
8.6.2010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Malík</v>
      </c>
      <c r="E50" s="174"/>
      <c r="F50" s="174"/>
      <c r="G50" s="174" t="str">
        <f>SEZNAM!D41</f>
        <v>Jan</v>
      </c>
      <c r="H50" s="174"/>
      <c r="I50" s="107">
        <f>SEZNAM!F41</f>
        <v>101530</v>
      </c>
      <c r="J50" s="107">
        <f>SEZNAM!M41</f>
        <v>0</v>
      </c>
      <c r="K50" s="108" t="str">
        <f>CONCATENATE(SEZNAM!X41,"")</f>
        <v>1</v>
      </c>
      <c r="L50" s="107" t="str">
        <f>SEZNAM!Q41&amp;IF(SEZNAM!Q41&lt;&gt;""," - ","")&amp;SEZNAM!R41</f>
        <v>B</v>
      </c>
      <c r="M50" s="109" t="str">
        <f>CONCATENATE(SEZNAM!S41,"")</f>
        <v>11.6.2010</v>
      </c>
      <c r="N50" s="175" t="str">
        <f>SEZNAM!V41&amp;CHAR(10)&amp;SEZNAM!Z41</f>
        <v>Taterova_Kriegerova
15.6.2010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Marcín</v>
      </c>
      <c r="E51" s="174"/>
      <c r="F51" s="174"/>
      <c r="G51" s="174" t="str">
        <f>SEZNAM!D42</f>
        <v>Ladislav</v>
      </c>
      <c r="H51" s="174"/>
      <c r="I51" s="107">
        <f>SEZNAM!F42</f>
        <v>101317</v>
      </c>
      <c r="J51" s="107">
        <f>SEZNAM!M42</f>
        <v>0</v>
      </c>
      <c r="K51" s="108" t="str">
        <f>CONCATENATE(SEZNAM!X42,"")</f>
        <v>1</v>
      </c>
      <c r="L51" s="107" t="str">
        <f>SEZNAM!Q42&amp;IF(SEZNAM!Q42&lt;&gt;""," - ","")&amp;SEZNAM!R42</f>
        <v>B</v>
      </c>
      <c r="M51" s="109" t="str">
        <f>CONCATENATE(SEZNAM!S42,"")</f>
        <v>12.6.2010</v>
      </c>
      <c r="N51" s="175" t="str">
        <f>SEZNAM!V42&amp;CHAR(10)&amp;SEZNAM!Z42</f>
        <v>Taterova_Kriegerova
15.6.2010</v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Martinec</v>
      </c>
      <c r="E52" s="174"/>
      <c r="F52" s="174"/>
      <c r="G52" s="174" t="str">
        <f>SEZNAM!D43</f>
        <v>Vladislav</v>
      </c>
      <c r="H52" s="174"/>
      <c r="I52" s="107">
        <f>SEZNAM!F43</f>
        <v>101147</v>
      </c>
      <c r="J52" s="107">
        <f>SEZNAM!M43</f>
        <v>0</v>
      </c>
      <c r="K52" s="108" t="str">
        <f>CONCATENATE(SEZNAM!X43,"")</f>
        <v>1</v>
      </c>
      <c r="L52" s="107" t="str">
        <f>SEZNAM!Q43&amp;IF(SEZNAM!Q43&lt;&gt;""," - ","")&amp;SEZNAM!R43</f>
        <v>B</v>
      </c>
      <c r="M52" s="109" t="str">
        <f>CONCATENATE(SEZNAM!S43,"")</f>
        <v>4.6.2010</v>
      </c>
      <c r="N52" s="175" t="str">
        <f>SEZNAM!V43&amp;CHAR(10)&amp;SEZNAM!Z43</f>
        <v>Taterova_Kriegerova
8.6.2010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Matějovičová</v>
      </c>
      <c r="E53" s="174"/>
      <c r="F53" s="174"/>
      <c r="G53" s="174" t="str">
        <f>SEZNAM!D44</f>
        <v>Miloslava</v>
      </c>
      <c r="H53" s="174"/>
      <c r="I53" s="107">
        <f>SEZNAM!F44</f>
        <v>101385</v>
      </c>
      <c r="J53" s="107">
        <f>SEZNAM!M44</f>
        <v>0</v>
      </c>
      <c r="K53" s="108" t="str">
        <f>CONCATENATE(SEZNAM!X44,"")</f>
        <v>1</v>
      </c>
      <c r="L53" s="107" t="str">
        <f>SEZNAM!Q44&amp;IF(SEZNAM!Q44&lt;&gt;""," - ","")&amp;SEZNAM!R44</f>
        <v>A</v>
      </c>
      <c r="M53" s="109" t="str">
        <f>CONCATENATE(SEZNAM!S44,"")</f>
        <v>12.6.2010</v>
      </c>
      <c r="N53" s="175" t="str">
        <f>SEZNAM!V44&amp;CHAR(10)&amp;SEZNAM!Z44</f>
        <v>Taterova_Kriegerova
15.6.2010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Melichar</v>
      </c>
      <c r="E54" s="174"/>
      <c r="F54" s="174"/>
      <c r="G54" s="174" t="str">
        <f>SEZNAM!D45</f>
        <v>Luboš</v>
      </c>
      <c r="H54" s="174"/>
      <c r="I54" s="107">
        <f>SEZNAM!F45</f>
        <v>101195</v>
      </c>
      <c r="J54" s="107">
        <f>SEZNAM!M45</f>
        <v>0</v>
      </c>
      <c r="K54" s="108" t="str">
        <f>CONCATENATE(SEZNAM!X45,"")</f>
        <v>1</v>
      </c>
      <c r="L54" s="107" t="str">
        <f>SEZNAM!Q45&amp;IF(SEZNAM!Q45&lt;&gt;""," - ","")&amp;SEZNAM!R45</f>
        <v>A</v>
      </c>
      <c r="M54" s="109" t="str">
        <f>CONCATENATE(SEZNAM!S45,"")</f>
        <v>12.6.2010</v>
      </c>
      <c r="N54" s="175" t="str">
        <f>SEZNAM!V45&amp;CHAR(10)&amp;SEZNAM!Z45</f>
        <v>Taterova_Kriegerova
15.6.2010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Mrázek</v>
      </c>
      <c r="E55" s="174"/>
      <c r="F55" s="174"/>
      <c r="G55" s="174" t="str">
        <f>SEZNAM!D46</f>
        <v>Šimon</v>
      </c>
      <c r="H55" s="174"/>
      <c r="I55" s="107">
        <f>SEZNAM!F46</f>
        <v>101371</v>
      </c>
      <c r="J55" s="107">
        <f>SEZNAM!M46</f>
        <v>0</v>
      </c>
      <c r="K55" s="108" t="str">
        <f>CONCATENATE(SEZNAM!X46,"")</f>
        <v>1</v>
      </c>
      <c r="L55" s="107" t="str">
        <f>SEZNAM!Q46&amp;IF(SEZNAM!Q46&lt;&gt;""," - ","")&amp;SEZNAM!R46</f>
        <v>B</v>
      </c>
      <c r="M55" s="109" t="str">
        <f>CONCATENATE(SEZNAM!S46,"")</f>
        <v>11.6.2010</v>
      </c>
      <c r="N55" s="175" t="str">
        <f>SEZNAM!V46&amp;CHAR(10)&amp;SEZNAM!Z46</f>
        <v>Taterova_Kriegerova
15.6.2010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Ortmanová</v>
      </c>
      <c r="E56" s="174"/>
      <c r="F56" s="174"/>
      <c r="G56" s="174" t="str">
        <f>SEZNAM!D47</f>
        <v>Hana</v>
      </c>
      <c r="H56" s="174"/>
      <c r="I56" s="107">
        <f>SEZNAM!F47</f>
        <v>101590</v>
      </c>
      <c r="J56" s="107">
        <f>SEZNAM!M47</f>
        <v>0</v>
      </c>
      <c r="K56" s="108" t="str">
        <f>CONCATENATE(SEZNAM!X47,"")</f>
        <v>1</v>
      </c>
      <c r="L56" s="107" t="str">
        <f>SEZNAM!Q47&amp;IF(SEZNAM!Q47&lt;&gt;""," - ","")&amp;SEZNAM!R47</f>
        <v>C</v>
      </c>
      <c r="M56" s="109" t="str">
        <f>CONCATENATE(SEZNAM!S47,"")</f>
        <v>11.6.2010</v>
      </c>
      <c r="N56" s="175" t="str">
        <f>SEZNAM!V47&amp;CHAR(10)&amp;SEZNAM!Z47</f>
        <v>Taterova_Kriegerova
15.6.2010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Pánek</v>
      </c>
      <c r="E57" s="174"/>
      <c r="F57" s="174"/>
      <c r="G57" s="174" t="str">
        <f>SEZNAM!D48</f>
        <v>Pavel</v>
      </c>
      <c r="H57" s="174"/>
      <c r="I57" s="107">
        <f>SEZNAM!F48</f>
        <v>101583</v>
      </c>
      <c r="J57" s="107">
        <f>SEZNAM!M48</f>
        <v>0</v>
      </c>
      <c r="K57" s="108" t="str">
        <f>CONCATENATE(SEZNAM!X48,"")</f>
        <v>1</v>
      </c>
      <c r="L57" s="107" t="str">
        <f>SEZNAM!Q48&amp;IF(SEZNAM!Q48&lt;&gt;""," - ","")&amp;SEZNAM!R48</f>
        <v>B</v>
      </c>
      <c r="M57" s="109" t="str">
        <f>CONCATENATE(SEZNAM!S48,"")</f>
        <v>11.6.2010</v>
      </c>
      <c r="N57" s="175" t="str">
        <f>SEZNAM!V48&amp;CHAR(10)&amp;SEZNAM!Z48</f>
        <v>Taterova_Kriegerova
15.6.2010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Pechač</v>
      </c>
      <c r="E58" s="174"/>
      <c r="F58" s="174"/>
      <c r="G58" s="174" t="str">
        <f>SEZNAM!D49</f>
        <v>Zdeněk</v>
      </c>
      <c r="H58" s="174"/>
      <c r="I58" s="107">
        <f>SEZNAM!F49</f>
        <v>101532</v>
      </c>
      <c r="J58" s="107">
        <f>SEZNAM!M49</f>
        <v>0</v>
      </c>
      <c r="K58" s="108" t="str">
        <f>CONCATENATE(SEZNAM!X49,"")</f>
        <v>1</v>
      </c>
      <c r="L58" s="107" t="str">
        <f>SEZNAM!Q49&amp;IF(SEZNAM!Q49&lt;&gt;""," - ","")&amp;SEZNAM!R49</f>
        <v>B</v>
      </c>
      <c r="M58" s="109" t="str">
        <f>CONCATENATE(SEZNAM!S49,"")</f>
        <v>11.6.2010</v>
      </c>
      <c r="N58" s="175" t="str">
        <f>SEZNAM!V49&amp;CHAR(10)&amp;SEZNAM!Z49</f>
        <v>Taterova_Kriegerova
15.6.2010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Pelikán</v>
      </c>
      <c r="E59" s="174"/>
      <c r="F59" s="174"/>
      <c r="G59" s="174" t="str">
        <f>SEZNAM!D50</f>
        <v>Stanislav</v>
      </c>
      <c r="H59" s="174"/>
      <c r="I59" s="107">
        <f>SEZNAM!F50</f>
        <v>101512</v>
      </c>
      <c r="J59" s="107">
        <f>SEZNAM!M50</f>
        <v>0</v>
      </c>
      <c r="K59" s="108" t="str">
        <f>CONCATENATE(SEZNAM!X50,"")</f>
        <v>1</v>
      </c>
      <c r="L59" s="107" t="str">
        <f>SEZNAM!Q50&amp;IF(SEZNAM!Q50&lt;&gt;""," - ","")&amp;SEZNAM!R50</f>
        <v>A</v>
      </c>
      <c r="M59" s="109" t="str">
        <f>CONCATENATE(SEZNAM!S50,"")</f>
        <v>12.6.2010</v>
      </c>
      <c r="N59" s="175" t="str">
        <f>SEZNAM!V50&amp;CHAR(10)&amp;SEZNAM!Z50</f>
        <v>Taterova_Kriegerova
15.6.2010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Petráková</v>
      </c>
      <c r="E60" s="174"/>
      <c r="F60" s="174"/>
      <c r="G60" s="174" t="str">
        <f>SEZNAM!D51</f>
        <v>Dana</v>
      </c>
      <c r="H60" s="174"/>
      <c r="I60" s="107">
        <f>SEZNAM!F51</f>
        <v>101507</v>
      </c>
      <c r="J60" s="107">
        <f>SEZNAM!M51</f>
        <v>0</v>
      </c>
      <c r="K60" s="108" t="str">
        <f>CONCATENATE(SEZNAM!X51,"")</f>
        <v>1</v>
      </c>
      <c r="L60" s="107" t="str">
        <f>SEZNAM!Q51&amp;IF(SEZNAM!Q51&lt;&gt;""," - ","")&amp;SEZNAM!R51</f>
        <v>B</v>
      </c>
      <c r="M60" s="109" t="str">
        <f>CONCATENATE(SEZNAM!S51,"")</f>
        <v>4.6.2010</v>
      </c>
      <c r="N60" s="175" t="str">
        <f>SEZNAM!V51&amp;CHAR(10)&amp;SEZNAM!Z51</f>
        <v>Taterova_Kriegerova
8.6.2010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Peukerová</v>
      </c>
      <c r="E61" s="174"/>
      <c r="F61" s="174"/>
      <c r="G61" s="174" t="str">
        <f>SEZNAM!D52</f>
        <v>Daniella</v>
      </c>
      <c r="H61" s="174"/>
      <c r="I61" s="107">
        <f>SEZNAM!F52</f>
        <v>100920</v>
      </c>
      <c r="J61" s="107">
        <f>SEZNAM!M52</f>
        <v>0</v>
      </c>
      <c r="K61" s="108" t="str">
        <f>CONCATENATE(SEZNAM!X52,"")</f>
        <v>1</v>
      </c>
      <c r="L61" s="107" t="str">
        <f>SEZNAM!Q52&amp;IF(SEZNAM!Q52&lt;&gt;""," - ","")&amp;SEZNAM!R52</f>
        <v>B</v>
      </c>
      <c r="M61" s="109" t="str">
        <f>CONCATENATE(SEZNAM!S52,"")</f>
        <v>4.6.2010</v>
      </c>
      <c r="N61" s="175" t="str">
        <f>SEZNAM!V52&amp;CHAR(10)&amp;SEZNAM!Z52</f>
        <v>Taterova_Kriegerova
8.6.2010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Pikardová</v>
      </c>
      <c r="E62" s="174"/>
      <c r="F62" s="174"/>
      <c r="G62" s="174" t="str">
        <f>SEZNAM!D53</f>
        <v>Jana</v>
      </c>
      <c r="H62" s="174"/>
      <c r="I62" s="107">
        <f>SEZNAM!F53</f>
        <v>101366</v>
      </c>
      <c r="J62" s="107">
        <f>SEZNAM!M53</f>
        <v>0</v>
      </c>
      <c r="K62" s="108" t="str">
        <f>CONCATENATE(SEZNAM!X53,"")</f>
        <v>1</v>
      </c>
      <c r="L62" s="107" t="str">
        <f>SEZNAM!Q53&amp;IF(SEZNAM!Q53&lt;&gt;""," - ","")&amp;SEZNAM!R53</f>
        <v>B</v>
      </c>
      <c r="M62" s="109" t="str">
        <f>CONCATENATE(SEZNAM!S53,"")</f>
        <v>11.6.2010</v>
      </c>
      <c r="N62" s="175" t="str">
        <f>SEZNAM!V53&amp;CHAR(10)&amp;SEZNAM!Z53</f>
        <v>Taterova_Kriegerova
15.6.2010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Plavcová</v>
      </c>
      <c r="E63" s="174"/>
      <c r="F63" s="174"/>
      <c r="G63" s="174" t="str">
        <f>SEZNAM!D54</f>
        <v>Alena</v>
      </c>
      <c r="H63" s="174"/>
      <c r="I63" s="107">
        <f>SEZNAM!F54</f>
        <v>101319</v>
      </c>
      <c r="J63" s="107">
        <f>SEZNAM!M54</f>
        <v>0</v>
      </c>
      <c r="K63" s="108" t="str">
        <f>CONCATENATE(SEZNAM!X54,"")</f>
        <v>1</v>
      </c>
      <c r="L63" s="107" t="str">
        <f>SEZNAM!Q54&amp;IF(SEZNAM!Q54&lt;&gt;""," - ","")&amp;SEZNAM!R54</f>
        <v>B</v>
      </c>
      <c r="M63" s="109" t="str">
        <f>CONCATENATE(SEZNAM!S54,"")</f>
        <v>11.6.2010</v>
      </c>
      <c r="N63" s="175" t="str">
        <f>SEZNAM!V54&amp;CHAR(10)&amp;SEZNAM!Z54</f>
        <v>Taterova_Kriegerova
15.6.2010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Pobříslo</v>
      </c>
      <c r="E64" s="174"/>
      <c r="F64" s="174"/>
      <c r="G64" s="174" t="str">
        <f>SEZNAM!D55</f>
        <v>Richard</v>
      </c>
      <c r="H64" s="174"/>
      <c r="I64" s="107">
        <f>SEZNAM!F55</f>
        <v>100800</v>
      </c>
      <c r="J64" s="107">
        <f>SEZNAM!M55</f>
        <v>0</v>
      </c>
      <c r="K64" s="108" t="str">
        <f>CONCATENATE(SEZNAM!X55,"")</f>
        <v>0</v>
      </c>
      <c r="L64" s="107">
        <f>SEZNAM!Q55&amp;IF(SEZNAM!Q55&lt;&gt;""," - ","")&amp;SEZNAM!R55</f>
      </c>
      <c r="M64" s="109">
        <f>CONCATENATE(SEZNAM!S55,"")</f>
      </c>
      <c r="N64" s="175" t="str">
        <f>SEZNAM!V55&amp;CHAR(10)&amp;SEZNAM!Z55</f>
        <v>
</v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Podlipská</v>
      </c>
      <c r="E65" s="174"/>
      <c r="F65" s="174"/>
      <c r="G65" s="174" t="str">
        <f>SEZNAM!D56</f>
        <v>Hana</v>
      </c>
      <c r="H65" s="174"/>
      <c r="I65" s="107">
        <f>SEZNAM!F56</f>
        <v>101533</v>
      </c>
      <c r="J65" s="107">
        <f>SEZNAM!M56</f>
        <v>0</v>
      </c>
      <c r="K65" s="108" t="str">
        <f>CONCATENATE(SEZNAM!X56,"")</f>
        <v>1</v>
      </c>
      <c r="L65" s="107" t="str">
        <f>SEZNAM!Q56&amp;IF(SEZNAM!Q56&lt;&gt;""," - ","")&amp;SEZNAM!R56</f>
        <v>B</v>
      </c>
      <c r="M65" s="109" t="str">
        <f>CONCATENATE(SEZNAM!S56,"")</f>
        <v>11.6.2010</v>
      </c>
      <c r="N65" s="175" t="str">
        <f>SEZNAM!V56&amp;CHAR(10)&amp;SEZNAM!Z56</f>
        <v>Taterova_Kriegerova
15.6.2010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Purkart</v>
      </c>
      <c r="E66" s="174"/>
      <c r="F66" s="174"/>
      <c r="G66" s="174" t="str">
        <f>SEZNAM!D57</f>
        <v>Martin</v>
      </c>
      <c r="H66" s="174"/>
      <c r="I66" s="107">
        <f>SEZNAM!F57</f>
        <v>101243</v>
      </c>
      <c r="J66" s="107">
        <f>SEZNAM!M57</f>
        <v>0</v>
      </c>
      <c r="K66" s="108" t="str">
        <f>CONCATENATE(SEZNAM!X57,"")</f>
        <v>1</v>
      </c>
      <c r="L66" s="107" t="str">
        <f>SEZNAM!Q57&amp;IF(SEZNAM!Q57&lt;&gt;""," - ","")&amp;SEZNAM!R57</f>
        <v>B</v>
      </c>
      <c r="M66" s="109" t="str">
        <f>CONCATENATE(SEZNAM!S57,"")</f>
        <v>12.6.2010</v>
      </c>
      <c r="N66" s="175" t="str">
        <f>SEZNAM!V57&amp;CHAR(10)&amp;SEZNAM!Z57</f>
        <v>Taterova_Kriegerova
15.6.2010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Roub</v>
      </c>
      <c r="E67" s="174"/>
      <c r="F67" s="174"/>
      <c r="G67" s="174" t="str">
        <f>SEZNAM!D58</f>
        <v>Jiří</v>
      </c>
      <c r="H67" s="174"/>
      <c r="I67" s="107">
        <f>SEZNAM!F58</f>
        <v>101518</v>
      </c>
      <c r="J67" s="107">
        <f>SEZNAM!M58</f>
        <v>0</v>
      </c>
      <c r="K67" s="108" t="str">
        <f>CONCATENATE(SEZNAM!X58,"")</f>
        <v>1</v>
      </c>
      <c r="L67" s="107" t="str">
        <f>SEZNAM!Q58&amp;IF(SEZNAM!Q58&lt;&gt;""," - ","")&amp;SEZNAM!R58</f>
        <v>A</v>
      </c>
      <c r="M67" s="109" t="str">
        <f>CONCATENATE(SEZNAM!S58,"")</f>
        <v>4.6.2010</v>
      </c>
      <c r="N67" s="175" t="str">
        <f>SEZNAM!V58&amp;CHAR(10)&amp;SEZNAM!Z58</f>
        <v>Taterova_Kriegerova
8.6.2010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Ryčl</v>
      </c>
      <c r="E68" s="174"/>
      <c r="F68" s="174"/>
      <c r="G68" s="174" t="str">
        <f>SEZNAM!D59</f>
        <v>Lukáš</v>
      </c>
      <c r="H68" s="174"/>
      <c r="I68" s="107">
        <f>SEZNAM!F59</f>
        <v>101376</v>
      </c>
      <c r="J68" s="107">
        <f>SEZNAM!M59</f>
        <v>0</v>
      </c>
      <c r="K68" s="108" t="str">
        <f>CONCATENATE(SEZNAM!X59,"")</f>
        <v>1</v>
      </c>
      <c r="L68" s="107" t="str">
        <f>SEZNAM!Q59&amp;IF(SEZNAM!Q59&lt;&gt;""," - ","")&amp;SEZNAM!R59</f>
        <v>A</v>
      </c>
      <c r="M68" s="109" t="str">
        <f>CONCATENATE(SEZNAM!S59,"")</f>
        <v>11.6.2010</v>
      </c>
      <c r="N68" s="175" t="str">
        <f>SEZNAM!V59&amp;CHAR(10)&amp;SEZNAM!Z59</f>
        <v>Taterova_Kriegerova
15.6.2010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Shrbená</v>
      </c>
      <c r="E69" s="174"/>
      <c r="F69" s="174"/>
      <c r="G69" s="174" t="str">
        <f>SEZNAM!D60</f>
        <v>Lenka</v>
      </c>
      <c r="H69" s="174"/>
      <c r="I69" s="107">
        <f>SEZNAM!F60</f>
        <v>101574</v>
      </c>
      <c r="J69" s="107">
        <f>SEZNAM!M60</f>
        <v>0</v>
      </c>
      <c r="K69" s="108" t="str">
        <f>CONCATENATE(SEZNAM!X60,"")</f>
        <v>1</v>
      </c>
      <c r="L69" s="107" t="str">
        <f>SEZNAM!Q60&amp;IF(SEZNAM!Q60&lt;&gt;""," - ","")&amp;SEZNAM!R60</f>
        <v>B</v>
      </c>
      <c r="M69" s="109" t="str">
        <f>CONCATENATE(SEZNAM!S60,"")</f>
        <v>11.6.2010</v>
      </c>
      <c r="N69" s="175" t="str">
        <f>SEZNAM!V60&amp;CHAR(10)&amp;SEZNAM!Z60</f>
        <v>Taterova_Kriegerova
15.6.2010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Soběslavský</v>
      </c>
      <c r="E70" s="174"/>
      <c r="F70" s="174"/>
      <c r="G70" s="174" t="str">
        <f>SEZNAM!D61</f>
        <v>Radek</v>
      </c>
      <c r="H70" s="174"/>
      <c r="I70" s="107">
        <f>SEZNAM!F61</f>
        <v>101174</v>
      </c>
      <c r="J70" s="107">
        <f>SEZNAM!M61</f>
        <v>0</v>
      </c>
      <c r="K70" s="108" t="str">
        <f>CONCATENATE(SEZNAM!X61,"")</f>
        <v>1</v>
      </c>
      <c r="L70" s="107" t="str">
        <f>SEZNAM!Q61&amp;IF(SEZNAM!Q61&lt;&gt;""," - ","")&amp;SEZNAM!R61</f>
        <v>B</v>
      </c>
      <c r="M70" s="109" t="str">
        <f>CONCATENATE(SEZNAM!S61,"")</f>
        <v>4.6.2010</v>
      </c>
      <c r="N70" s="175" t="str">
        <f>SEZNAM!V61&amp;CHAR(10)&amp;SEZNAM!Z61</f>
        <v>Taterova_Kriegerova
8.6.2010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Soukupová</v>
      </c>
      <c r="E71" s="174"/>
      <c r="F71" s="174"/>
      <c r="G71" s="174" t="str">
        <f>SEZNAM!D62</f>
        <v>Kateřina</v>
      </c>
      <c r="H71" s="174"/>
      <c r="I71" s="107">
        <f>SEZNAM!F62</f>
        <v>101382</v>
      </c>
      <c r="J71" s="107">
        <f>SEZNAM!M62</f>
        <v>0</v>
      </c>
      <c r="K71" s="108" t="str">
        <f>CONCATENATE(SEZNAM!X62,"")</f>
        <v>1</v>
      </c>
      <c r="L71" s="107" t="str">
        <f>SEZNAM!Q62&amp;IF(SEZNAM!Q62&lt;&gt;""," - ","")&amp;SEZNAM!R62</f>
        <v>C</v>
      </c>
      <c r="M71" s="109" t="str">
        <f>CONCATENATE(SEZNAM!S62,"")</f>
        <v>12.6.2010</v>
      </c>
      <c r="N71" s="175" t="str">
        <f>SEZNAM!V62&amp;CHAR(10)&amp;SEZNAM!Z62</f>
        <v>Taterova_Kriegerova
15.6.2010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Soukupová</v>
      </c>
      <c r="E72" s="174"/>
      <c r="F72" s="174"/>
      <c r="G72" s="174" t="str">
        <f>SEZNAM!D63</f>
        <v>Lucie</v>
      </c>
      <c r="H72" s="174"/>
      <c r="I72" s="107">
        <f>SEZNAM!F63</f>
        <v>101344</v>
      </c>
      <c r="J72" s="107">
        <f>SEZNAM!M63</f>
        <v>0</v>
      </c>
      <c r="K72" s="108" t="str">
        <f>CONCATENATE(SEZNAM!X63,"")</f>
        <v>1</v>
      </c>
      <c r="L72" s="107" t="str">
        <f>SEZNAM!Q63&amp;IF(SEZNAM!Q63&lt;&gt;""," - ","")&amp;SEZNAM!R63</f>
        <v>A</v>
      </c>
      <c r="M72" s="109" t="str">
        <f>CONCATENATE(SEZNAM!S63,"")</f>
        <v>4.6.2010</v>
      </c>
      <c r="N72" s="175" t="str">
        <f>SEZNAM!V63&amp;CHAR(10)&amp;SEZNAM!Z63</f>
        <v>Taterova_Kriegerova
8.6.2010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Stanovský</v>
      </c>
      <c r="E73" s="174"/>
      <c r="F73" s="174"/>
      <c r="G73" s="174" t="str">
        <f>SEZNAM!D64</f>
        <v>Marcel</v>
      </c>
      <c r="H73" s="174"/>
      <c r="I73" s="107">
        <f>SEZNAM!F64</f>
        <v>101449</v>
      </c>
      <c r="J73" s="107">
        <f>SEZNAM!M64</f>
        <v>0</v>
      </c>
      <c r="K73" s="108" t="str">
        <f>CONCATENATE(SEZNAM!X64,"")</f>
        <v>1</v>
      </c>
      <c r="L73" s="107" t="str">
        <f>SEZNAM!Q64&amp;IF(SEZNAM!Q64&lt;&gt;""," - ","")&amp;SEZNAM!R64</f>
        <v>B</v>
      </c>
      <c r="M73" s="109" t="str">
        <f>CONCATENATE(SEZNAM!S64,"")</f>
        <v>4.6.2010</v>
      </c>
      <c r="N73" s="175" t="str">
        <f>SEZNAM!V64&amp;CHAR(10)&amp;SEZNAM!Z64</f>
        <v>Taterova_Kriegerova
8.6.2010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Stramová</v>
      </c>
      <c r="E74" s="174"/>
      <c r="F74" s="174"/>
      <c r="G74" s="174" t="str">
        <f>SEZNAM!D65</f>
        <v>Andrea</v>
      </c>
      <c r="H74" s="174"/>
      <c r="I74" s="107">
        <f>SEZNAM!F65</f>
        <v>101461</v>
      </c>
      <c r="J74" s="107">
        <f>SEZNAM!M65</f>
        <v>0</v>
      </c>
      <c r="K74" s="108" t="str">
        <f>CONCATENATE(SEZNAM!X65,"")</f>
        <v>1</v>
      </c>
      <c r="L74" s="107" t="str">
        <f>SEZNAM!Q65&amp;IF(SEZNAM!Q65&lt;&gt;""," - ","")&amp;SEZNAM!R65</f>
        <v>A</v>
      </c>
      <c r="M74" s="109" t="str">
        <f>CONCATENATE(SEZNAM!S65,"")</f>
        <v>4.6.2010</v>
      </c>
      <c r="N74" s="175" t="str">
        <f>SEZNAM!V65&amp;CHAR(10)&amp;SEZNAM!Z65</f>
        <v>Taterova_Kriegerova
8.6.2010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Strnad</v>
      </c>
      <c r="E75" s="174"/>
      <c r="F75" s="174"/>
      <c r="G75" s="174" t="str">
        <f>SEZNAM!D66</f>
        <v>Martin</v>
      </c>
      <c r="H75" s="174"/>
      <c r="I75" s="107">
        <f>SEZNAM!F66</f>
        <v>101172</v>
      </c>
      <c r="J75" s="107">
        <f>SEZNAM!M66</f>
        <v>0</v>
      </c>
      <c r="K75" s="108" t="str">
        <f>CONCATENATE(SEZNAM!X66,"")</f>
        <v>1</v>
      </c>
      <c r="L75" s="107" t="str">
        <f>SEZNAM!Q66&amp;IF(SEZNAM!Q66&lt;&gt;""," - ","")&amp;SEZNAM!R66</f>
        <v>B</v>
      </c>
      <c r="M75" s="109" t="str">
        <f>CONCATENATE(SEZNAM!S66,"")</f>
        <v>4.6.2010</v>
      </c>
      <c r="N75" s="175" t="str">
        <f>SEZNAM!V66&amp;CHAR(10)&amp;SEZNAM!Z66</f>
        <v>Taterova_Kriegerova
8.6.2010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Strouhal</v>
      </c>
      <c r="E76" s="174"/>
      <c r="F76" s="174"/>
      <c r="G76" s="174" t="str">
        <f>SEZNAM!D67</f>
        <v>Martin</v>
      </c>
      <c r="H76" s="174"/>
      <c r="I76" s="107">
        <f>SEZNAM!F67</f>
        <v>101514</v>
      </c>
      <c r="J76" s="107">
        <f>SEZNAM!M67</f>
        <v>0</v>
      </c>
      <c r="K76" s="108" t="str">
        <f>CONCATENATE(SEZNAM!X67,"")</f>
        <v>1</v>
      </c>
      <c r="L76" s="107" t="str">
        <f>SEZNAM!Q67&amp;IF(SEZNAM!Q67&lt;&gt;""," - ","")&amp;SEZNAM!R67</f>
        <v>B</v>
      </c>
      <c r="M76" s="109" t="str">
        <f>CONCATENATE(SEZNAM!S67,"")</f>
        <v>4.6.2010</v>
      </c>
      <c r="N76" s="175" t="str">
        <f>SEZNAM!V67&amp;CHAR(10)&amp;SEZNAM!Z67</f>
        <v>Taterova_Kriegerova
8.6.2010</v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Šnajdrová</v>
      </c>
      <c r="E77" s="174"/>
      <c r="F77" s="174"/>
      <c r="G77" s="174" t="str">
        <f>SEZNAM!D68</f>
        <v>Hana</v>
      </c>
      <c r="H77" s="174"/>
      <c r="I77" s="107">
        <f>SEZNAM!F68</f>
        <v>101154</v>
      </c>
      <c r="J77" s="107">
        <f>SEZNAM!M68</f>
        <v>0</v>
      </c>
      <c r="K77" s="108" t="str">
        <f>CONCATENATE(SEZNAM!X68,"")</f>
        <v>1</v>
      </c>
      <c r="L77" s="107" t="str">
        <f>SEZNAM!Q68&amp;IF(SEZNAM!Q68&lt;&gt;""," - ","")&amp;SEZNAM!R68</f>
        <v>B</v>
      </c>
      <c r="M77" s="109" t="str">
        <f>CONCATENATE(SEZNAM!S68,"")</f>
        <v>12.6.2010</v>
      </c>
      <c r="N77" s="175" t="str">
        <f>SEZNAM!V68&amp;CHAR(10)&amp;SEZNAM!Z68</f>
        <v>Taterova_Kriegerova
15.6.2010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Tylová</v>
      </c>
      <c r="E78" s="174"/>
      <c r="F78" s="174"/>
      <c r="G78" s="174" t="str">
        <f>SEZNAM!D69</f>
        <v>Martina</v>
      </c>
      <c r="H78" s="174"/>
      <c r="I78" s="107">
        <f>SEZNAM!F69</f>
        <v>101237</v>
      </c>
      <c r="J78" s="107">
        <f>SEZNAM!M69</f>
        <v>0</v>
      </c>
      <c r="K78" s="108" t="str">
        <f>CONCATENATE(SEZNAM!X69,"")</f>
        <v>1</v>
      </c>
      <c r="L78" s="107" t="str">
        <f>SEZNAM!Q69&amp;IF(SEZNAM!Q69&lt;&gt;""," - ","")&amp;SEZNAM!R69</f>
        <v>B</v>
      </c>
      <c r="M78" s="109" t="str">
        <f>CONCATENATE(SEZNAM!S69,"")</f>
        <v>11.6.2010</v>
      </c>
      <c r="N78" s="175" t="str">
        <f>SEZNAM!V69&amp;CHAR(10)&amp;SEZNAM!Z69</f>
        <v>Taterova_Kriegerova
15.6.2010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Urban</v>
      </c>
      <c r="E79" s="174"/>
      <c r="F79" s="174"/>
      <c r="G79" s="174" t="str">
        <f>SEZNAM!D70</f>
        <v>Petr</v>
      </c>
      <c r="H79" s="174"/>
      <c r="I79" s="107">
        <f>SEZNAM!F70</f>
        <v>100770</v>
      </c>
      <c r="J79" s="107">
        <f>SEZNAM!M70</f>
        <v>0</v>
      </c>
      <c r="K79" s="108" t="str">
        <f>CONCATENATE(SEZNAM!X70,"")</f>
        <v>1</v>
      </c>
      <c r="L79" s="107" t="str">
        <f>SEZNAM!Q70&amp;IF(SEZNAM!Q70&lt;&gt;""," - ","")&amp;SEZNAM!R70</f>
        <v>C</v>
      </c>
      <c r="M79" s="109" t="str">
        <f>CONCATENATE(SEZNAM!S70,"")</f>
        <v>4.6.2010</v>
      </c>
      <c r="N79" s="175" t="str">
        <f>SEZNAM!V70&amp;CHAR(10)&amp;SEZNAM!Z70</f>
        <v>Taterova_Kriegerova
8.6.2010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Veselý</v>
      </c>
      <c r="E80" s="174"/>
      <c r="F80" s="174"/>
      <c r="G80" s="174" t="str">
        <f>SEZNAM!D71</f>
        <v>Michal</v>
      </c>
      <c r="H80" s="174"/>
      <c r="I80" s="107">
        <f>SEZNAM!F71</f>
        <v>101148</v>
      </c>
      <c r="J80" s="107">
        <f>SEZNAM!M71</f>
        <v>0</v>
      </c>
      <c r="K80" s="108" t="str">
        <f>CONCATENATE(SEZNAM!X71,"")</f>
        <v>1</v>
      </c>
      <c r="L80" s="107" t="str">
        <f>SEZNAM!Q71&amp;IF(SEZNAM!Q71&lt;&gt;""," - ","")&amp;SEZNAM!R71</f>
        <v>B</v>
      </c>
      <c r="M80" s="109" t="str">
        <f>CONCATENATE(SEZNAM!S71,"")</f>
        <v>12.6.2010</v>
      </c>
      <c r="N80" s="175" t="str">
        <f>SEZNAM!V71&amp;CHAR(10)&amp;SEZNAM!Z71</f>
        <v>Taterova_Kriegerova
15.6.2010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Vlasáková</v>
      </c>
      <c r="E81" s="174"/>
      <c r="F81" s="174"/>
      <c r="G81" s="174" t="str">
        <f>SEZNAM!D72</f>
        <v>Alena</v>
      </c>
      <c r="H81" s="174"/>
      <c r="I81" s="107">
        <f>SEZNAM!F72</f>
        <v>101577</v>
      </c>
      <c r="J81" s="107">
        <f>SEZNAM!M72</f>
        <v>0</v>
      </c>
      <c r="K81" s="108" t="str">
        <f>CONCATENATE(SEZNAM!X72,"")</f>
        <v>1</v>
      </c>
      <c r="L81" s="107" t="str">
        <f>SEZNAM!Q72&amp;IF(SEZNAM!Q72&lt;&gt;""," - ","")&amp;SEZNAM!R72</f>
        <v>C</v>
      </c>
      <c r="M81" s="109" t="str">
        <f>CONCATENATE(SEZNAM!S72,"")</f>
        <v>12.6.2010</v>
      </c>
      <c r="N81" s="175" t="str">
        <f>SEZNAM!V72&amp;CHAR(10)&amp;SEZNAM!Z72</f>
        <v>Taterova_Kriegerova
15.6.2010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Vlčková</v>
      </c>
      <c r="E82" s="174"/>
      <c r="F82" s="174"/>
      <c r="G82" s="174" t="str">
        <f>SEZNAM!D73</f>
        <v>Michaela</v>
      </c>
      <c r="H82" s="174"/>
      <c r="I82" s="107">
        <f>SEZNAM!F73</f>
        <v>101578</v>
      </c>
      <c r="J82" s="107">
        <f>SEZNAM!M73</f>
        <v>0</v>
      </c>
      <c r="K82" s="108" t="str">
        <f>CONCATENATE(SEZNAM!X73,"")</f>
        <v>1</v>
      </c>
      <c r="L82" s="107" t="str">
        <f>SEZNAM!Q73&amp;IF(SEZNAM!Q73&lt;&gt;""," - ","")&amp;SEZNAM!R73</f>
        <v>C</v>
      </c>
      <c r="M82" s="109" t="str">
        <f>CONCATENATE(SEZNAM!S73,"")</f>
        <v>17.9.2010</v>
      </c>
      <c r="N82" s="175" t="str">
        <f>SEZNAM!V73&amp;CHAR(10)&amp;SEZNAM!Z73</f>
        <v>Slavková
17.9.2010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Volák</v>
      </c>
      <c r="E83" s="174"/>
      <c r="F83" s="174"/>
      <c r="G83" s="174" t="str">
        <f>SEZNAM!D74</f>
        <v>David</v>
      </c>
      <c r="H83" s="174"/>
      <c r="I83" s="107">
        <f>SEZNAM!F74</f>
        <v>102304</v>
      </c>
      <c r="J83" s="107">
        <f>SEZNAM!M74</f>
        <v>0</v>
      </c>
      <c r="K83" s="108" t="str">
        <f>CONCATENATE(SEZNAM!X74,"")</f>
        <v>1</v>
      </c>
      <c r="L83" s="107" t="str">
        <f>SEZNAM!Q74&amp;IF(SEZNAM!Q74&lt;&gt;""," - ","")&amp;SEZNAM!R74</f>
        <v>A</v>
      </c>
      <c r="M83" s="109" t="str">
        <f>CONCATENATE(SEZNAM!S74,"")</f>
        <v>4.6.2010</v>
      </c>
      <c r="N83" s="175" t="str">
        <f>SEZNAM!V74&amp;CHAR(10)&amp;SEZNAM!Z74</f>
        <v>Taterova_Kriegerova
8.6.2010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Wallenfelsová</v>
      </c>
      <c r="E84" s="174"/>
      <c r="F84" s="174"/>
      <c r="G84" s="174" t="str">
        <f>SEZNAM!D75</f>
        <v>Michaela</v>
      </c>
      <c r="H84" s="174"/>
      <c r="I84" s="107">
        <f>SEZNAM!F75</f>
        <v>101370</v>
      </c>
      <c r="J84" s="107">
        <f>SEZNAM!M75</f>
        <v>0</v>
      </c>
      <c r="K84" s="108" t="str">
        <f>CONCATENATE(SEZNAM!X75,"")</f>
        <v>1</v>
      </c>
      <c r="L84" s="107" t="str">
        <f>SEZNAM!Q75&amp;IF(SEZNAM!Q75&lt;&gt;""," - ","")&amp;SEZNAM!R75</f>
        <v>B</v>
      </c>
      <c r="M84" s="109" t="str">
        <f>CONCATENATE(SEZNAM!S75,"")</f>
        <v>11.62010</v>
      </c>
      <c r="N84" s="175" t="str">
        <f>SEZNAM!V75&amp;CHAR(10)&amp;SEZNAM!Z75</f>
        <v>Taterova_Kriegerova
15.6.2010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Weigertová</v>
      </c>
      <c r="E85" s="174"/>
      <c r="F85" s="174"/>
      <c r="G85" s="174" t="str">
        <f>SEZNAM!D76</f>
        <v>Nikola</v>
      </c>
      <c r="H85" s="174"/>
      <c r="I85" s="107">
        <f>SEZNAM!F76</f>
        <v>101585</v>
      </c>
      <c r="J85" s="107">
        <f>SEZNAM!M76</f>
        <v>0</v>
      </c>
      <c r="K85" s="108" t="str">
        <f>CONCATENATE(SEZNAM!X76,"")</f>
        <v>1</v>
      </c>
      <c r="L85" s="107" t="str">
        <f>SEZNAM!Q76&amp;IF(SEZNAM!Q76&lt;&gt;""," - ","")&amp;SEZNAM!R76</f>
        <v>A</v>
      </c>
      <c r="M85" s="109" t="str">
        <f>CONCATENATE(SEZNAM!S76,"")</f>
        <v>11.6.2010</v>
      </c>
      <c r="N85" s="175" t="str">
        <f>SEZNAM!V76&amp;CHAR(10)&amp;SEZNAM!Z76</f>
        <v>Taterova_Kriegerova
15.6.2010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Wodecki</v>
      </c>
      <c r="E86" s="174"/>
      <c r="F86" s="174"/>
      <c r="G86" s="174" t="str">
        <f>SEZNAM!D77</f>
        <v>Martin</v>
      </c>
      <c r="H86" s="174"/>
      <c r="I86" s="107">
        <f>SEZNAM!F77</f>
        <v>101579</v>
      </c>
      <c r="J86" s="107">
        <f>SEZNAM!M77</f>
        <v>0</v>
      </c>
      <c r="K86" s="108" t="str">
        <f>CONCATENATE(SEZNAM!X77,"")</f>
        <v>1</v>
      </c>
      <c r="L86" s="107" t="str">
        <f>SEZNAM!Q77&amp;IF(SEZNAM!Q77&lt;&gt;""," - ","")&amp;SEZNAM!R77</f>
        <v>A</v>
      </c>
      <c r="M86" s="109" t="str">
        <f>CONCATENATE(SEZNAM!S77,"")</f>
        <v>12.6.2010</v>
      </c>
      <c r="N86" s="175" t="str">
        <f>SEZNAM!V77&amp;CHAR(10)&amp;SEZNAM!Z77</f>
        <v>Taterova_Kriegerova
15.6.2010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Zelenková</v>
      </c>
      <c r="E87" s="174"/>
      <c r="F87" s="174"/>
      <c r="G87" s="174" t="str">
        <f>SEZNAM!D78</f>
        <v>Radka</v>
      </c>
      <c r="H87" s="174"/>
      <c r="I87" s="107">
        <f>SEZNAM!F78</f>
        <v>101327</v>
      </c>
      <c r="J87" s="107">
        <f>SEZNAM!M78</f>
        <v>0</v>
      </c>
      <c r="K87" s="108" t="str">
        <f>CONCATENATE(SEZNAM!X78,"")</f>
        <v>1</v>
      </c>
      <c r="L87" s="107" t="str">
        <f>SEZNAM!Q78&amp;IF(SEZNAM!Q78&lt;&gt;""," - ","")&amp;SEZNAM!R78</f>
        <v>B</v>
      </c>
      <c r="M87" s="109" t="str">
        <f>CONCATENATE(SEZNAM!S78,"")</f>
        <v>12.6.2010</v>
      </c>
      <c r="N87" s="175" t="str">
        <f>SEZNAM!V78&amp;CHAR(10)&amp;SEZNAM!Z78</f>
        <v>Taterova_Kriegerova
15.6.2010</v>
      </c>
      <c r="O87" s="176"/>
      <c r="P87" s="28"/>
    </row>
    <row r="88" spans="2:16" ht="12.75">
      <c r="B88" s="28"/>
      <c r="C88" s="185" t="s">
        <v>99</v>
      </c>
      <c r="D88" s="185"/>
      <c r="E88" s="185"/>
      <c r="F88" s="185"/>
      <c r="G88" s="185"/>
      <c r="H88" s="185"/>
      <c r="I88" s="185"/>
      <c r="J88" s="28"/>
      <c r="K88" s="28"/>
      <c r="L88" s="30"/>
      <c r="M88" s="30"/>
      <c r="N88" s="30"/>
      <c r="O88" s="30"/>
      <c r="P88" s="28"/>
    </row>
    <row r="89" spans="2:16" ht="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sheetProtection password="CF44" sheet="1" objects="1" scenarios="1"/>
  <mergeCells count="229">
    <mergeCell ref="N15:O15"/>
    <mergeCell ref="N16:O16"/>
    <mergeCell ref="L11:N11"/>
    <mergeCell ref="F11:K11"/>
    <mergeCell ref="C4:O4"/>
    <mergeCell ref="C7:E7"/>
    <mergeCell ref="C9:E9"/>
    <mergeCell ref="F7:O7"/>
    <mergeCell ref="C5:O5"/>
    <mergeCell ref="F9:N9"/>
    <mergeCell ref="C88:I88"/>
    <mergeCell ref="C11:E11"/>
    <mergeCell ref="D16:F16"/>
    <mergeCell ref="G16:H16"/>
    <mergeCell ref="D15:F15"/>
    <mergeCell ref="G15:H15"/>
    <mergeCell ref="D17:F17"/>
    <mergeCell ref="G17:H17"/>
    <mergeCell ref="D20:F20"/>
    <mergeCell ref="G20:H20"/>
    <mergeCell ref="N17:O17"/>
    <mergeCell ref="D18:F18"/>
    <mergeCell ref="G18:H18"/>
    <mergeCell ref="N18:O18"/>
    <mergeCell ref="D19:F19"/>
    <mergeCell ref="G19:H19"/>
    <mergeCell ref="N19:O19"/>
    <mergeCell ref="N20:O20"/>
    <mergeCell ref="D21:F21"/>
    <mergeCell ref="G21:H21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7:F87"/>
    <mergeCell ref="G87:H87"/>
    <mergeCell ref="N87:O87"/>
    <mergeCell ref="D85:F85"/>
    <mergeCell ref="G85:H85"/>
    <mergeCell ref="N85:O85"/>
    <mergeCell ref="D86:F86"/>
    <mergeCell ref="G86:H86"/>
    <mergeCell ref="N86:O86"/>
  </mergeCells>
  <conditionalFormatting sqref="C16:O87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Aided Technologies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Tisková sestava ISvoš</dc:title>
  <dc:subject>Obálka</dc:subject>
  <dc:creator>Pavel Bartoněk</dc:creator>
  <cp:keywords/>
  <dc:description/>
  <cp:lastModifiedBy>ferebauerova</cp:lastModifiedBy>
  <cp:lastPrinted>2006-01-06T10:23:06Z</cp:lastPrinted>
  <dcterms:created xsi:type="dcterms:W3CDTF">2003-12-06T10:04:12Z</dcterms:created>
  <dcterms:modified xsi:type="dcterms:W3CDTF">2014-10-16T07:43:06Z</dcterms:modified>
  <cp:category/>
  <cp:version/>
  <cp:contentType/>
  <cp:contentStatus/>
</cp:coreProperties>
</file>