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25" yWindow="375" windowWidth="11205" windowHeight="7035" tabRatio="774" firstSheet="2" activeTab="4"/>
  </bookViews>
  <sheets>
    <sheet name="_data" sheetId="1" state="hidden" r:id="rId1"/>
    <sheet name="_info" sheetId="2" state="hidden" r:id="rId2"/>
    <sheet name="☼" sheetId="3" r:id="rId3"/>
    <sheet name="SEZNAM" sheetId="4" r:id="rId4"/>
    <sheet name="Přehled zadání" sheetId="5" r:id="rId5"/>
  </sheets>
  <definedNames>
    <definedName name="_praceID">'SEZNAM'!$AA$5</definedName>
    <definedName name="AdresaŠkoly">'_data'!$C$13</definedName>
    <definedName name="EmailSekretariát">'_data'!$C$20</definedName>
    <definedName name="EmailStudijní">'_data'!$C$19</definedName>
    <definedName name="IČOŠkoly">'_data'!$C$10</definedName>
    <definedName name="IZOŠkoly">'_data'!$C$9</definedName>
    <definedName name="JménoŘeditele">'_data'!$C$8</definedName>
    <definedName name="MěstoŠkoly">'_data'!$C$14</definedName>
    <definedName name="MěstoŠkoly_6.p">'_data'!$C$15</definedName>
    <definedName name="_xlnm.Print_Titles" localSheetId="4">'Přehled zadání'!$7:$8</definedName>
    <definedName name="_xlnm.Print_Area" localSheetId="4">'Přehled zadání'!$B$3:$H$82</definedName>
    <definedName name="Předmět">'_data'!$C$6</definedName>
    <definedName name="PředmětZkr">'_data'!$C$5</definedName>
    <definedName name="PSČŠkoly">'_data'!$C$16</definedName>
    <definedName name="Škola">'_data'!$C$11</definedName>
    <definedName name="ŠkolníRok">'_data'!$C$7</definedName>
    <definedName name="TelefonSekretariát">'_data'!$C$18</definedName>
    <definedName name="TelefonStudijní">'_data'!$C$17</definedName>
    <definedName name="TypŠkoly">'_data'!$C$12</definedName>
    <definedName name="WWW">'_data'!$C$21</definedName>
    <definedName name="Záznam">'Přehled zadání'!$C$9:$G$9</definedName>
  </definedNames>
  <calcPr fullCalcOnLoad="1"/>
</workbook>
</file>

<file path=xl/sharedStrings.xml><?xml version="1.0" encoding="utf-8"?>
<sst xmlns="http://schemas.openxmlformats.org/spreadsheetml/2006/main" count="1339" uniqueCount="487">
  <si>
    <t>Příjmení</t>
  </si>
  <si>
    <t>Jméno</t>
  </si>
  <si>
    <t>Adresa</t>
  </si>
  <si>
    <t>Město</t>
  </si>
  <si>
    <t>PSČ</t>
  </si>
  <si>
    <t>Vybraní studenti</t>
  </si>
  <si>
    <t>Název</t>
  </si>
  <si>
    <t>Typ</t>
  </si>
  <si>
    <t>Telefon sektretariát</t>
  </si>
  <si>
    <t>Email studijní</t>
  </si>
  <si>
    <t>Email sekretariát</t>
  </si>
  <si>
    <t>WWW</t>
  </si>
  <si>
    <t>Údaje o škole</t>
  </si>
  <si>
    <t>Záznam:</t>
  </si>
  <si>
    <t>Škola</t>
  </si>
  <si>
    <t>TypŠkoly</t>
  </si>
  <si>
    <t>AdresaŠkoly</t>
  </si>
  <si>
    <t>MěstoŠkoly</t>
  </si>
  <si>
    <t>PSČŠkoly</t>
  </si>
  <si>
    <t>Prosím čekejte,</t>
  </si>
  <si>
    <t>Tisková sestava ISvoš:</t>
  </si>
  <si>
    <t>probíhá import dat …</t>
  </si>
  <si>
    <t>Autor:</t>
  </si>
  <si>
    <t>Computer Aided Technologies s.r.o.</t>
  </si>
  <si>
    <t>Verze:</t>
  </si>
  <si>
    <t>Rodné číslo</t>
  </si>
  <si>
    <t>Ročník</t>
  </si>
  <si>
    <t>Zaměření</t>
  </si>
  <si>
    <t>Zkratka zaměření</t>
  </si>
  <si>
    <t>Forma</t>
  </si>
  <si>
    <t>Město6</t>
  </si>
  <si>
    <t>IZO</t>
  </si>
  <si>
    <t>IZOŠkoly</t>
  </si>
  <si>
    <t>MěstoŠkoly_6.p</t>
  </si>
  <si>
    <t>ŠkolníRok</t>
  </si>
  <si>
    <t>IČOŠkoly</t>
  </si>
  <si>
    <t>IČO</t>
  </si>
  <si>
    <t>Telefon studijní</t>
  </si>
  <si>
    <t>Obor</t>
  </si>
  <si>
    <t>Zkratka oboru</t>
  </si>
  <si>
    <t>Label:</t>
  </si>
  <si>
    <t>// text před listboxem na formuláři výběru záznamu</t>
  </si>
  <si>
    <t>Proměnná</t>
  </si>
  <si>
    <t>Hodnota</t>
  </si>
  <si>
    <t>Sl.</t>
  </si>
  <si>
    <t>TelefonSektretariát</t>
  </si>
  <si>
    <t>EmailStudijní</t>
  </si>
  <si>
    <t>EmailSekretariát</t>
  </si>
  <si>
    <t>990101/0000</t>
  </si>
  <si>
    <t>© 2005</t>
  </si>
  <si>
    <t>TelefonStudijní</t>
  </si>
  <si>
    <t>0%</t>
  </si>
  <si>
    <t>Osobní číslo</t>
  </si>
  <si>
    <t>OsobníČíslo</t>
  </si>
  <si>
    <t>Zkratka</t>
  </si>
  <si>
    <t>Práce</t>
  </si>
  <si>
    <t>Téma</t>
  </si>
  <si>
    <t>ID</t>
  </si>
  <si>
    <t>Název zaměření</t>
  </si>
  <si>
    <t>Název oboru</t>
  </si>
  <si>
    <t>Zkratka formy</t>
  </si>
  <si>
    <t>Název formy</t>
  </si>
  <si>
    <t>Zkratka ročníku</t>
  </si>
  <si>
    <t>Název ročníku</t>
  </si>
  <si>
    <t>Zkratka stud. Skupiny</t>
  </si>
  <si>
    <t>Název stud. skupiny</t>
  </si>
  <si>
    <t>Téma práce</t>
  </si>
  <si>
    <t>Zobraz zadání pro</t>
  </si>
  <si>
    <t>X</t>
  </si>
  <si>
    <t>PráceID</t>
  </si>
  <si>
    <t>Ředitel</t>
  </si>
  <si>
    <t>JménoŘeditele</t>
  </si>
  <si>
    <t>Zkratka předmětu</t>
  </si>
  <si>
    <t>Název předmětu</t>
  </si>
  <si>
    <t>Školní rok</t>
  </si>
  <si>
    <t>Předmět</t>
  </si>
  <si>
    <t>PředmětZkr</t>
  </si>
  <si>
    <t>Funkce</t>
  </si>
  <si>
    <t>Odpovědné osoby</t>
  </si>
  <si>
    <t>Třída</t>
  </si>
  <si>
    <t>Poř.</t>
  </si>
  <si>
    <t>Téma zadání</t>
  </si>
  <si>
    <t>Vedoucí</t>
  </si>
  <si>
    <t>Oponent</t>
  </si>
  <si>
    <t>Student</t>
  </si>
  <si>
    <t>Poř. číslo</t>
  </si>
  <si>
    <t>Seznam témat</t>
  </si>
  <si>
    <t>Práce s tiskovou sestavou</t>
  </si>
  <si>
    <t>Seznam importovaných dat</t>
  </si>
  <si>
    <t>V tabulce "Odpovědné osoby" je seznam všech zaměstnanců školy, kteří jsou propojeni s vybranými zadáními prací. Každý záznam je propojen na konkrétní zadání přes položku PráceID a u každé osoby je uvedena funkce, kterou při zpracování tématu zastává (vedoucí, oponent ...).</t>
  </si>
  <si>
    <r>
      <t xml:space="preserve">Pro zachování správné funkčnosti tiskové sestavy musí být zachováno seřazení osob tak, jak byly importovány z hlavní aplikace. Proto </t>
    </r>
    <r>
      <rPr>
        <b/>
        <sz val="10"/>
        <rFont val="Arial CE"/>
        <family val="2"/>
      </rPr>
      <t>v tabulce "Odpovědné osoby" nepoužívejte</t>
    </r>
    <r>
      <rPr>
        <sz val="10"/>
        <rFont val="Arial CE"/>
        <family val="0"/>
      </rPr>
      <t xml:space="preserve"> funkce pro </t>
    </r>
    <r>
      <rPr>
        <b/>
        <sz val="10"/>
        <rFont val="Arial CE"/>
        <family val="2"/>
      </rPr>
      <t>řazení</t>
    </r>
    <r>
      <rPr>
        <sz val="10"/>
        <rFont val="Arial CE"/>
        <family val="0"/>
      </rPr>
      <t xml:space="preserve"> záznamů!</t>
    </r>
  </si>
  <si>
    <t>Úpravy tiskových sestav</t>
  </si>
  <si>
    <t>Seznam odpovědných osob</t>
  </si>
  <si>
    <t>Vzhledem k tomu, že u každého zadání práce může být více odpovědných osob (vedoucí, oponent, odborný dozor…) je potřeba seznam těchto osob vytvářet jiným způsobem. Z tohoto důvodu je v tiskové sestavě předefinována funkce OdpovědnáOsoba().</t>
  </si>
  <si>
    <t>Syntaxe:</t>
  </si>
  <si>
    <t>Funkce - textový řetězec, který popisuje funkci osoby. Název funkce musí být shodný s názvem funkce definovaném v Hlavní aplikaci. Velikost písmen není rozhodující.</t>
  </si>
  <si>
    <t>Pořadí - určuje, kolikáté jméno osoby pro aktuální zadání a s uvedenou funkcí se má zobrazit. Jestliže hodnota Pořadí není definována, je automaticky brán první záznam.</t>
  </si>
  <si>
    <t>OdpovědnáOsoba vrací textový řetězec se jménem osoby. Pokud pro aktuální zadání osoba s uvedenou funkcí (příp. v uvedeném Pořadí) není uvedena, vrací funkce prázdný řetězec.</t>
  </si>
  <si>
    <t>Nápověda k tiskové sestavě SEZNAM TÉMAT</t>
  </si>
  <si>
    <t>Obecný popis práce se seznamovými tiskovými sestavami naleznete v příručce "Tiskové sestavy".</t>
  </si>
  <si>
    <t>OdpovědnáOsoba(PráceID As String, Funkce As String,
     Optional Pořadí As Integer = 1) As String</t>
  </si>
  <si>
    <t>PráceID - identifikační číslo konkrétního zadání. Tento parametr zajišťuje správné propojení osoby a zadání.</t>
  </si>
  <si>
    <r>
      <t>Příklad:</t>
    </r>
    <r>
      <rPr>
        <sz val="10"/>
        <rFont val="Arial CE"/>
        <family val="2"/>
      </rPr>
      <t xml:space="preserve"> u konkrétního zadání (např.: ID = 12) je možné, aby práce měla dva vedoucí. Pokud potřebujeme zobrazit jméno druhého vedoucího, použijeme v řádku následující vzorec:</t>
    </r>
  </si>
  <si>
    <t>=OdpovědnáOsoba(12; "vedoucí"; 2)</t>
  </si>
  <si>
    <t>Název tiskové sestavy</t>
  </si>
  <si>
    <t>Název (popis v záhlaví) tiskové sestavy lze přepsat i bez nutnosti zapnutí režimu úprav. Do políček označených červeným rámečkem s nápisem "Název" můžete napsat o jaký konkrétní seznam studentů se jedná, např.: Seznam studentů 3. ročníku, Seznam studentů - neplatičů, Seznam účastníků lyžařského kusu apod.</t>
  </si>
  <si>
    <t>Červený rámeček, ani nápis "Název" se netiskne.</t>
  </si>
  <si>
    <t>2.1</t>
  </si>
  <si>
    <t>6K900</t>
  </si>
  <si>
    <t>Vysoká škola evropských a regionálních studií</t>
  </si>
  <si>
    <t>vysoká škola</t>
  </si>
  <si>
    <t>Příbram</t>
  </si>
  <si>
    <t>v Příbrami</t>
  </si>
  <si>
    <t>386116811</t>
  </si>
  <si>
    <t>386116824</t>
  </si>
  <si>
    <t>studijni@vsers.cz</t>
  </si>
  <si>
    <t>rektorat@vsers.cz</t>
  </si>
  <si>
    <t>www.vsers.cz</t>
  </si>
  <si>
    <t>Česká republika</t>
  </si>
  <si>
    <t>VŠ</t>
  </si>
  <si>
    <t>Moggis</t>
  </si>
  <si>
    <t>BP 2</t>
  </si>
  <si>
    <t xml:space="preserve">Bakalářská práce 2 </t>
  </si>
  <si>
    <t>Bachcevanidu</t>
  </si>
  <si>
    <t>Alena</t>
  </si>
  <si>
    <t>736001/1120</t>
  </si>
  <si>
    <t>MTS</t>
  </si>
  <si>
    <t>Mezinárodní teritoriální studia</t>
  </si>
  <si>
    <t>RS</t>
  </si>
  <si>
    <t>Regionální studia</t>
  </si>
  <si>
    <t>kombinované</t>
  </si>
  <si>
    <t>kombinované studium</t>
  </si>
  <si>
    <t>3.</t>
  </si>
  <si>
    <t>3. ročník</t>
  </si>
  <si>
    <t>Holocaust Romů</t>
  </si>
  <si>
    <t>Bláhová</t>
  </si>
  <si>
    <t>Radka</t>
  </si>
  <si>
    <t>785407/1676</t>
  </si>
  <si>
    <t>101490</t>
  </si>
  <si>
    <t/>
  </si>
  <si>
    <t>Sametová revoluce, její příčiny a důsledky</t>
  </si>
  <si>
    <t>Brand</t>
  </si>
  <si>
    <t>Jaroslav</t>
  </si>
  <si>
    <t>850721/1251</t>
  </si>
  <si>
    <t>101571</t>
  </si>
  <si>
    <t>BPČ</t>
  </si>
  <si>
    <t>Bezpečnostně právní činnost</t>
  </si>
  <si>
    <t>BPČVS</t>
  </si>
  <si>
    <t>Bezpečnostně právní činnost ve veřejné správě</t>
  </si>
  <si>
    <t>TRESTNÍ ODPOVĚDNOST</t>
  </si>
  <si>
    <t>Budilová</t>
  </si>
  <si>
    <t>Barbora</t>
  </si>
  <si>
    <t>745612/1123</t>
  </si>
  <si>
    <t>101387</t>
  </si>
  <si>
    <t>Předškolní výchova a vzdělávání ve vybraném mikroregionu</t>
  </si>
  <si>
    <t>Čech</t>
  </si>
  <si>
    <t>Pavel</t>
  </si>
  <si>
    <t>670429/0956</t>
  </si>
  <si>
    <t>101325</t>
  </si>
  <si>
    <t>Vybraná komparace kázeňské odpovědnosti příslušníků ozbrojených sborů.</t>
  </si>
  <si>
    <t>Čechová</t>
  </si>
  <si>
    <t>Hana</t>
  </si>
  <si>
    <t>656001/0391</t>
  </si>
  <si>
    <t>101425</t>
  </si>
  <si>
    <t>Ohniska napětí v ruské federaci</t>
  </si>
  <si>
    <t>Čurda</t>
  </si>
  <si>
    <t>Zbyněk</t>
  </si>
  <si>
    <t>790812/4752</t>
  </si>
  <si>
    <t>101171</t>
  </si>
  <si>
    <t>Československá armáda ve studené válce a vliv SSSR na její vývoj</t>
  </si>
  <si>
    <t>Dolejší</t>
  </si>
  <si>
    <t>Jaroslava</t>
  </si>
  <si>
    <t>555512/0263</t>
  </si>
  <si>
    <t>101250</t>
  </si>
  <si>
    <t>Správní řízení ve věci správního vyhoštění</t>
  </si>
  <si>
    <t>Donátová</t>
  </si>
  <si>
    <t>Jana</t>
  </si>
  <si>
    <t>695806/0098</t>
  </si>
  <si>
    <t>Domácí násilí ve světle statistických údajů</t>
  </si>
  <si>
    <t>Drda</t>
  </si>
  <si>
    <t>Jan</t>
  </si>
  <si>
    <t>681222/1900</t>
  </si>
  <si>
    <t>101572</t>
  </si>
  <si>
    <t>Trans-Evropské koridory pro železniční dopravu a nové trendy logistiky nákladní dopravy v EU v kontextu evropské dopravní politiky</t>
  </si>
  <si>
    <t>Dvořáčková</t>
  </si>
  <si>
    <t>Vilma</t>
  </si>
  <si>
    <t>716030/1115</t>
  </si>
  <si>
    <t>101460</t>
  </si>
  <si>
    <t>Samostatná působnost obce.Problematika místních poplatků a jejich vymáhání</t>
  </si>
  <si>
    <t>Evanová</t>
  </si>
  <si>
    <t>Alžběta</t>
  </si>
  <si>
    <t>885317/1250</t>
  </si>
  <si>
    <t>prezenční</t>
  </si>
  <si>
    <t>prezenční studium</t>
  </si>
  <si>
    <t>Úspěšnost realizace projektu v oblasti environmentální výuky a vliv na žákovo chování v prostředí příbramských vesnických škol</t>
  </si>
  <si>
    <t>Hájková</t>
  </si>
  <si>
    <t>Lucie</t>
  </si>
  <si>
    <t>856105/1257</t>
  </si>
  <si>
    <t>101374</t>
  </si>
  <si>
    <t>PRÁVNÍ ÚPRAVA PRŮMYSLOVÝCH VZORŮ V ČESKÉ REPUBLICE VE SROVNÁNÍ S PRÁVNÍ ÚRAVOU PRŮMYSLOVÝCH VZORŮ V EVROPSKÉ UNII</t>
  </si>
  <si>
    <t>Moravské strany 1989- 1992</t>
  </si>
  <si>
    <t>Harvan</t>
  </si>
  <si>
    <t>Marian</t>
  </si>
  <si>
    <t>841229/1118</t>
  </si>
  <si>
    <t>101497</t>
  </si>
  <si>
    <t>Ekologická politika ČR</t>
  </si>
  <si>
    <t>Havelková</t>
  </si>
  <si>
    <t>Iveta</t>
  </si>
  <si>
    <t>795223/1111</t>
  </si>
  <si>
    <t>101432</t>
  </si>
  <si>
    <t>Analýza vývoje daňového inkasa a daňových nedoplatků</t>
  </si>
  <si>
    <t>Hlavová</t>
  </si>
  <si>
    <t>Romana</t>
  </si>
  <si>
    <t>695415/1116</t>
  </si>
  <si>
    <t>101320</t>
  </si>
  <si>
    <t>Eutanazie</t>
  </si>
  <si>
    <t>Holubář</t>
  </si>
  <si>
    <t>Bořivoj</t>
  </si>
  <si>
    <t>800825/3506</t>
  </si>
  <si>
    <t>101323</t>
  </si>
  <si>
    <t>Příslušník bezpečnostního sboru a náhrada škody</t>
  </si>
  <si>
    <t>Hornof</t>
  </si>
  <si>
    <t>Lukáš</t>
  </si>
  <si>
    <t>850726/1323</t>
  </si>
  <si>
    <t>101169</t>
  </si>
  <si>
    <t>Důkazní prostředky a dokazování v trestním řízení</t>
  </si>
  <si>
    <t>Milan</t>
  </si>
  <si>
    <t>760710/1183</t>
  </si>
  <si>
    <t>101173</t>
  </si>
  <si>
    <t>Občan a policista</t>
  </si>
  <si>
    <t>Hušková</t>
  </si>
  <si>
    <t>Dana</t>
  </si>
  <si>
    <t>785227/1130</t>
  </si>
  <si>
    <t>101318</t>
  </si>
  <si>
    <t>Vietnamská komunita v České republice</t>
  </si>
  <si>
    <t>Klemšová</t>
  </si>
  <si>
    <t>Martina</t>
  </si>
  <si>
    <t>876017/1244</t>
  </si>
  <si>
    <t>101441</t>
  </si>
  <si>
    <t>Marshallův plán a jeho vliv na rozpad sovětského bloku</t>
  </si>
  <si>
    <t>Kočová</t>
  </si>
  <si>
    <t>Veronika</t>
  </si>
  <si>
    <t>885605/1248</t>
  </si>
  <si>
    <t>101331</t>
  </si>
  <si>
    <t>Alternativy využívání volného času pro občany Příbramska vedoucí ke snižování kriminality</t>
  </si>
  <si>
    <t>Kolář</t>
  </si>
  <si>
    <t>Jiří</t>
  </si>
  <si>
    <t>770621/0622</t>
  </si>
  <si>
    <t>101332</t>
  </si>
  <si>
    <t>Krajní pravicové strany v České republice</t>
  </si>
  <si>
    <t>Korecká</t>
  </si>
  <si>
    <t>Aneta</t>
  </si>
  <si>
    <t>885328/1250</t>
  </si>
  <si>
    <t>101316</t>
  </si>
  <si>
    <t>Protipolitický extremismus v ČR</t>
  </si>
  <si>
    <t>Krištofovičová</t>
  </si>
  <si>
    <t>Zuzana</t>
  </si>
  <si>
    <t>885426/1251</t>
  </si>
  <si>
    <t>101378</t>
  </si>
  <si>
    <t>Předsednictví České republiky v Evropské unii</t>
  </si>
  <si>
    <t>Krupová</t>
  </si>
  <si>
    <t>846117/1125</t>
  </si>
  <si>
    <t>101235</t>
  </si>
  <si>
    <t>Výdaje na vzdělávání v zemích OECD</t>
  </si>
  <si>
    <t>Křivánek</t>
  </si>
  <si>
    <t>880523/1248</t>
  </si>
  <si>
    <t>101249</t>
  </si>
  <si>
    <t>Systém a specifika vzdělávání příslušníků bezpečnostních sborů</t>
  </si>
  <si>
    <t>Kubín</t>
  </si>
  <si>
    <t>Ladislav</t>
  </si>
  <si>
    <t>810320/1117</t>
  </si>
  <si>
    <t>101386</t>
  </si>
  <si>
    <t>Krizové řízení v České republice</t>
  </si>
  <si>
    <t>Kuchynka</t>
  </si>
  <si>
    <t>870109/1245</t>
  </si>
  <si>
    <t>101375</t>
  </si>
  <si>
    <t>Lisabonská smlouva a její dopady na Evropskou unii</t>
  </si>
  <si>
    <t>Kulhánková</t>
  </si>
  <si>
    <t>715526/1113</t>
  </si>
  <si>
    <t>101242</t>
  </si>
  <si>
    <t>Postavení Romů v České republice</t>
  </si>
  <si>
    <t>Kunc</t>
  </si>
  <si>
    <t>730126/2056</t>
  </si>
  <si>
    <t>101279</t>
  </si>
  <si>
    <t>Úkoly Armády České republiky v oblasti krizového řízení</t>
  </si>
  <si>
    <t>Kytlerová</t>
  </si>
  <si>
    <t>Michaela</t>
  </si>
  <si>
    <t>885706/0663</t>
  </si>
  <si>
    <t>101326</t>
  </si>
  <si>
    <t>Terorismus</t>
  </si>
  <si>
    <t>Máchová</t>
  </si>
  <si>
    <t>605509/1229</t>
  </si>
  <si>
    <t>101155</t>
  </si>
  <si>
    <t>Cizinecký zákon - vybraná problematika na úseku povolování pobytu cizinců</t>
  </si>
  <si>
    <t>Malík</t>
  </si>
  <si>
    <t>751115/1120</t>
  </si>
  <si>
    <t>101530</t>
  </si>
  <si>
    <t>Postup orgánů činných v trestním řízení při prověřování a vyšetřování trestného činu loupeže</t>
  </si>
  <si>
    <t>Marcín</t>
  </si>
  <si>
    <t>830110/0280</t>
  </si>
  <si>
    <t>101317</t>
  </si>
  <si>
    <t>Adhezní řízení</t>
  </si>
  <si>
    <t>Martinec</t>
  </si>
  <si>
    <t>Vladislav</t>
  </si>
  <si>
    <t>721213/3698</t>
  </si>
  <si>
    <t>101147</t>
  </si>
  <si>
    <t>Vazební řízení</t>
  </si>
  <si>
    <t>Matějovičová</t>
  </si>
  <si>
    <t>Miloslava</t>
  </si>
  <si>
    <t>615506/0219</t>
  </si>
  <si>
    <t>101385</t>
  </si>
  <si>
    <t>Součinost Městské policie a Policie ČR</t>
  </si>
  <si>
    <t>Melichar</t>
  </si>
  <si>
    <t>Luboš</t>
  </si>
  <si>
    <t>720902/2117</t>
  </si>
  <si>
    <t>101195</t>
  </si>
  <si>
    <t>Islámský fundamentalismus a Evropská unie</t>
  </si>
  <si>
    <t>Mrázek</t>
  </si>
  <si>
    <t>Šimon</t>
  </si>
  <si>
    <t>880104/1271</t>
  </si>
  <si>
    <t>101371</t>
  </si>
  <si>
    <t>Diplomatické vztahy České Republiky a Ruské Federace po roce 1989</t>
  </si>
  <si>
    <t>Ortmanová</t>
  </si>
  <si>
    <t>765912/0612</t>
  </si>
  <si>
    <t>101590</t>
  </si>
  <si>
    <t>Trest smrti – jeho historické aspekty a jeho aplikace v součastném světě</t>
  </si>
  <si>
    <t>Pánek</t>
  </si>
  <si>
    <t>671126/0908</t>
  </si>
  <si>
    <t>101583</t>
  </si>
  <si>
    <t>Bezpečnostně-právní aspekty likvidace muničních nálezů v zastavěných a obydlených oblastech</t>
  </si>
  <si>
    <t>Pechač</t>
  </si>
  <si>
    <t>Zdeněk</t>
  </si>
  <si>
    <t>760819/1173</t>
  </si>
  <si>
    <t>101532</t>
  </si>
  <si>
    <t>Postup policejního orgánu při prověřování sebevražd</t>
  </si>
  <si>
    <t>Pelikán</t>
  </si>
  <si>
    <t>Stanislav</t>
  </si>
  <si>
    <t>710711/1594</t>
  </si>
  <si>
    <t>101512</t>
  </si>
  <si>
    <t>Souvislosti možného vstupu Turecka do Evropské unie</t>
  </si>
  <si>
    <t>Peukerová</t>
  </si>
  <si>
    <t>Daniella</t>
  </si>
  <si>
    <t>665606/1995</t>
  </si>
  <si>
    <t>100920</t>
  </si>
  <si>
    <t>Politické souvislosti umístění radarové základny v ČR</t>
  </si>
  <si>
    <t>Pikardová</t>
  </si>
  <si>
    <t>885514/1251</t>
  </si>
  <si>
    <t>101366</t>
  </si>
  <si>
    <t>Marshallův plán a dopady na evropské země</t>
  </si>
  <si>
    <t>Plavcová</t>
  </si>
  <si>
    <t>835726/1121</t>
  </si>
  <si>
    <t>101319</t>
  </si>
  <si>
    <t>Systém bodového hodnocení v ČR</t>
  </si>
  <si>
    <t>Masmediální komunikace a její vliv na děti ze základní školy</t>
  </si>
  <si>
    <t>Podlipská</t>
  </si>
  <si>
    <t>795727/1124</t>
  </si>
  <si>
    <t>101533</t>
  </si>
  <si>
    <t>Postup policejního orgánů na místě činu</t>
  </si>
  <si>
    <t>Purkart</t>
  </si>
  <si>
    <t>Martin</t>
  </si>
  <si>
    <t>710409/1137</t>
  </si>
  <si>
    <t>101243</t>
  </si>
  <si>
    <t>Terorismus jako nejnaléhavější hrozba pro Evropskou Unii</t>
  </si>
  <si>
    <t>Roub</t>
  </si>
  <si>
    <t>540927/0680</t>
  </si>
  <si>
    <t>101518</t>
  </si>
  <si>
    <t>Aktuální stav českého včelařství a dopad jeho problémů na společnost</t>
  </si>
  <si>
    <t>Ryčl</t>
  </si>
  <si>
    <t>851205/1262</t>
  </si>
  <si>
    <t>101376</t>
  </si>
  <si>
    <t>Problematika československo-německých vztahů v období První československé republiky</t>
  </si>
  <si>
    <t>Shrbená</t>
  </si>
  <si>
    <t>Lenka</t>
  </si>
  <si>
    <t>815710/0270</t>
  </si>
  <si>
    <t>101574</t>
  </si>
  <si>
    <t>Správní řád a stavební zákon - vybraná problematika územního řízení</t>
  </si>
  <si>
    <t>Soběslavský</t>
  </si>
  <si>
    <t>Radek</t>
  </si>
  <si>
    <t>700814/1195</t>
  </si>
  <si>
    <t>101174</t>
  </si>
  <si>
    <t>Omezení osobní svobody jako závažný zásah do práv a svobod občana.</t>
  </si>
  <si>
    <t>Soukupová</t>
  </si>
  <si>
    <t>775926/1114</t>
  </si>
  <si>
    <t>101344</t>
  </si>
  <si>
    <t>Ruské menšiny v ČR</t>
  </si>
  <si>
    <t>Kateřina</t>
  </si>
  <si>
    <t>875617/0093</t>
  </si>
  <si>
    <t>101382</t>
  </si>
  <si>
    <t>Základní práva a povinnosti příslušníků Hasičského záchranného sboru</t>
  </si>
  <si>
    <t>Stanovský</t>
  </si>
  <si>
    <t>Marcel</t>
  </si>
  <si>
    <t>660514/0201</t>
  </si>
  <si>
    <t>101449</t>
  </si>
  <si>
    <t>Organizace národnostních menšin v hl. m. Praze</t>
  </si>
  <si>
    <t>Stramová</t>
  </si>
  <si>
    <t>Andrea</t>
  </si>
  <si>
    <t>735711/3973</t>
  </si>
  <si>
    <t>101461</t>
  </si>
  <si>
    <t>Vývoj živnostenského práva ve vztahu k vývoji podnikání na Příbramsku se zaměřením na ohlašovací živnosti</t>
  </si>
  <si>
    <t>Strnad</t>
  </si>
  <si>
    <t>701029/1189</t>
  </si>
  <si>
    <t>101172</t>
  </si>
  <si>
    <t>Osoba obviněného a jeho postavení v trestním řízení</t>
  </si>
  <si>
    <t>Strouhal</t>
  </si>
  <si>
    <t>701020/1605</t>
  </si>
  <si>
    <t>101514</t>
  </si>
  <si>
    <t>Druhy jednotek požární ochrany</t>
  </si>
  <si>
    <t>Šnajdrová</t>
  </si>
  <si>
    <t>676230/0545</t>
  </si>
  <si>
    <t>101154</t>
  </si>
  <si>
    <t>Trestné činy páchané na dětech</t>
  </si>
  <si>
    <t>Petráková</t>
  </si>
  <si>
    <t>845321/1140</t>
  </si>
  <si>
    <t>101507</t>
  </si>
  <si>
    <t>Ochrana spotřebitele - nekalé obchodní praktiky</t>
  </si>
  <si>
    <t>Tylová</t>
  </si>
  <si>
    <t>875830/1255</t>
  </si>
  <si>
    <t>101237</t>
  </si>
  <si>
    <t>Vznik , vývoj a důsledky Nacismu a Fašismu</t>
  </si>
  <si>
    <t>Urban</t>
  </si>
  <si>
    <t>Petr</t>
  </si>
  <si>
    <t>730224/1452</t>
  </si>
  <si>
    <t>100770</t>
  </si>
  <si>
    <t>Místo a úloha policie v naší společnosti</t>
  </si>
  <si>
    <t>Veselý</t>
  </si>
  <si>
    <t>Michal</t>
  </si>
  <si>
    <t>780611/1137</t>
  </si>
  <si>
    <t>101148</t>
  </si>
  <si>
    <t>Vztah pomocných operativně pátracích prostředků dle zákona o Policii ČR a operativně pátracích prostředků dle trestního řádu</t>
  </si>
  <si>
    <t>Vlasáková</t>
  </si>
  <si>
    <t>715517/1133</t>
  </si>
  <si>
    <t>101577</t>
  </si>
  <si>
    <t>SPRÁVNÍ ŘÁD A STAVEBNÍ ZÁKON - VYBRANÁ PROBLEMATIKA STAVEBNÍHO ŘÍZENÍ</t>
  </si>
  <si>
    <t>Vlčková</t>
  </si>
  <si>
    <t>865326/0044</t>
  </si>
  <si>
    <t>101578</t>
  </si>
  <si>
    <t>Motivace a seberozvoj středoškoláků na Příbramském regionu</t>
  </si>
  <si>
    <t>Wallenfelsová</t>
  </si>
  <si>
    <t>876028/1255</t>
  </si>
  <si>
    <t>101370</t>
  </si>
  <si>
    <t>Cestovní ruch příbramského regionu</t>
  </si>
  <si>
    <t>Weigertová</t>
  </si>
  <si>
    <t>Nikola</t>
  </si>
  <si>
    <t>885508/1246</t>
  </si>
  <si>
    <t>101585</t>
  </si>
  <si>
    <t>Islamistický terorismus</t>
  </si>
  <si>
    <t>Wodecki</t>
  </si>
  <si>
    <t>760913/5589</t>
  </si>
  <si>
    <t>101579</t>
  </si>
  <si>
    <t>Terorismus a jeho hrozby pro ČR</t>
  </si>
  <si>
    <t>Zelenková</t>
  </si>
  <si>
    <t>775516/1139</t>
  </si>
  <si>
    <t>101327</t>
  </si>
  <si>
    <t>Samostatná působnost obce a tvorba práva</t>
  </si>
  <si>
    <t>Volák</t>
  </si>
  <si>
    <t>David</t>
  </si>
  <si>
    <t>771203/1767</t>
  </si>
  <si>
    <t>102304</t>
  </si>
  <si>
    <t>Železná opona v Československu 1948 - 1989</t>
  </si>
  <si>
    <t>Novák</t>
  </si>
  <si>
    <t>Rostislav</t>
  </si>
  <si>
    <t>790813/0032</t>
  </si>
  <si>
    <t>100853</t>
  </si>
  <si>
    <t>Historické mezníky evropské integrace</t>
  </si>
  <si>
    <t>doc. Dr. Ing. Štefan Danics, Ph.D.</t>
  </si>
  <si>
    <t>PhDr. Mgr. Jan Šmíd, Ph.D.</t>
  </si>
  <si>
    <t>JUDr. Soňa Biskupová_Fišerová</t>
  </si>
  <si>
    <t>doc. Ing. Darja Holátová, Ph.D.</t>
  </si>
  <si>
    <t>JUDr. Ondřej Šoka</t>
  </si>
  <si>
    <t>PhDr. Lenka Rozboudová, Ph.D.</t>
  </si>
  <si>
    <t>Mgr. Štěpán Strnad</t>
  </si>
  <si>
    <t>JUDr. Jozef Bandžak, Ph.D.</t>
  </si>
  <si>
    <t>PaedDr. Vladimír Kříž</t>
  </si>
  <si>
    <t>Mgr. Petra Fürstová</t>
  </si>
  <si>
    <t>Ing. Aleš Lisa</t>
  </si>
  <si>
    <t>Ing. Lukáš Moravec, Ph.D.</t>
  </si>
  <si>
    <t>JUDr. Bohuslav Petr, Ph.D.</t>
  </si>
  <si>
    <t>doc. JUDr. Roman Svatoš, Ph.D.</t>
  </si>
  <si>
    <t>Mgr. Josef Kříha</t>
  </si>
  <si>
    <t>Ing. Hana Divišová</t>
  </si>
  <si>
    <t>Ing. Jiří Dušek, Ph.D.</t>
  </si>
  <si>
    <t>Prof. PaedDr. Gabriel Švejda, CSc., Dr.h.c.</t>
  </si>
  <si>
    <t>doc. PhDr. Lubomír Pána, Ph.D.</t>
  </si>
  <si>
    <t>JUDr. Marie Trnková</t>
  </si>
  <si>
    <t>Mgr. Jiří Schmidt</t>
  </si>
  <si>
    <t>PhDr. Jan Hauser</t>
  </si>
  <si>
    <t>Zpracování direktiv Manažera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</si>
</sst>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\.\ mmmm\ yyyy"/>
    <numFmt numFmtId="168" formatCode="d/m/yy"/>
    <numFmt numFmtId="169" formatCode="#,##0\ &quot;Kč&quot;"/>
    <numFmt numFmtId="170" formatCode="#"/>
    <numFmt numFmtId="171" formatCode="\ "/>
    <numFmt numFmtId="172" formatCode="d/m"/>
    <numFmt numFmtId="173" formatCode="#,"/>
  </numFmts>
  <fonts count="55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55"/>
      <name val="Arial CE"/>
      <family val="2"/>
    </font>
    <font>
      <b/>
      <sz val="24"/>
      <name val="Arial Black"/>
      <family val="2"/>
    </font>
    <font>
      <b/>
      <sz val="14"/>
      <color indexed="18"/>
      <name val="Arial CE"/>
      <family val="2"/>
    </font>
    <font>
      <b/>
      <sz val="8"/>
      <name val="Arial CE"/>
      <family val="2"/>
    </font>
    <font>
      <b/>
      <sz val="10"/>
      <color indexed="63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b/>
      <u val="single"/>
      <sz val="14"/>
      <color indexed="18"/>
      <name val="Arial CE"/>
      <family val="2"/>
    </font>
    <font>
      <b/>
      <sz val="12"/>
      <color indexed="18"/>
      <name val="Arial CE"/>
      <family val="2"/>
    </font>
    <font>
      <b/>
      <sz val="10"/>
      <color indexed="18"/>
      <name val="Arial CE"/>
      <family val="2"/>
    </font>
    <font>
      <i/>
      <sz val="10"/>
      <name val="Arial CE"/>
      <family val="2"/>
    </font>
    <font>
      <b/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9"/>
        <bgColor indexed="44"/>
      </patternFill>
    </fill>
    <fill>
      <patternFill patternType="darkGray">
        <fgColor indexed="9"/>
        <bgColor indexed="43"/>
      </patternFill>
    </fill>
    <fill>
      <patternFill patternType="mediumGray">
        <fgColor indexed="9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9"/>
        <bgColor indexed="41"/>
      </patternFill>
    </fill>
    <fill>
      <patternFill patternType="darkGray">
        <fgColor indexed="9"/>
        <bgColor indexed="41"/>
      </patternFill>
    </fill>
    <fill>
      <patternFill patternType="solid">
        <fgColor indexed="43"/>
        <bgColor indexed="64"/>
      </patternFill>
    </fill>
    <fill>
      <patternFill patternType="mediumGray">
        <fgColor indexed="9"/>
        <bgColor indexed="22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>
        <color indexed="22"/>
      </left>
      <right style="dotted">
        <color indexed="22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63"/>
      </left>
      <right style="dotted"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49" fontId="0" fillId="0" borderId="17" xfId="0" applyNumberFormat="1" applyBorder="1" applyAlignment="1">
      <alignment/>
    </xf>
    <xf numFmtId="0" fontId="8" fillId="34" borderId="18" xfId="0" applyFont="1" applyFill="1" applyBorder="1" applyAlignment="1" applyProtection="1">
      <alignment horizontal="center"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1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17" xfId="0" applyFill="1" applyBorder="1" applyAlignment="1">
      <alignment/>
    </xf>
    <xf numFmtId="0" fontId="0" fillId="0" borderId="27" xfId="0" applyBorder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2" fillId="33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17" xfId="36" applyFont="1" applyBorder="1" applyAlignment="1" applyProtection="1">
      <alignment/>
      <protection/>
    </xf>
    <xf numFmtId="0" fontId="0" fillId="0" borderId="28" xfId="36" applyFont="1" applyBorder="1" applyAlignment="1" applyProtection="1">
      <alignment/>
      <protection/>
    </xf>
    <xf numFmtId="0" fontId="0" fillId="0" borderId="27" xfId="36" applyFont="1" applyBorder="1" applyAlignment="1" applyProtection="1">
      <alignment/>
      <protection/>
    </xf>
    <xf numFmtId="0" fontId="0" fillId="0" borderId="0" xfId="0" applyFont="1" applyAlignment="1" quotePrefix="1">
      <alignment/>
    </xf>
    <xf numFmtId="0" fontId="0" fillId="37" borderId="2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left" shrinkToFit="1"/>
    </xf>
    <xf numFmtId="0" fontId="10" fillId="38" borderId="31" xfId="0" applyFont="1" applyFill="1" applyBorder="1" applyAlignment="1">
      <alignment horizontal="center"/>
    </xf>
    <xf numFmtId="0" fontId="10" fillId="38" borderId="32" xfId="0" applyFont="1" applyFill="1" applyBorder="1" applyAlignment="1">
      <alignment horizontal="center"/>
    </xf>
    <xf numFmtId="0" fontId="0" fillId="38" borderId="32" xfId="0" applyFill="1" applyBorder="1" applyAlignment="1">
      <alignment/>
    </xf>
    <xf numFmtId="0" fontId="1" fillId="38" borderId="33" xfId="0" applyNumberFormat="1" applyFont="1" applyFill="1" applyBorder="1" applyAlignment="1" quotePrefix="1">
      <alignment horizontal="right"/>
    </xf>
    <xf numFmtId="0" fontId="0" fillId="38" borderId="23" xfId="0" applyFill="1" applyBorder="1" applyAlignment="1">
      <alignment/>
    </xf>
    <xf numFmtId="0" fontId="1" fillId="37" borderId="34" xfId="0" applyFont="1" applyFill="1" applyBorder="1" applyAlignment="1">
      <alignment horizontal="center" vertical="center"/>
    </xf>
    <xf numFmtId="0" fontId="1" fillId="37" borderId="3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6" xfId="0" applyFont="1" applyBorder="1" applyAlignment="1">
      <alignment/>
    </xf>
    <xf numFmtId="0" fontId="0" fillId="39" borderId="37" xfId="0" applyFont="1" applyFill="1" applyBorder="1" applyAlignment="1">
      <alignment/>
    </xf>
    <xf numFmtId="0" fontId="0" fillId="39" borderId="38" xfId="0" applyFont="1" applyFill="1" applyBorder="1" applyAlignment="1">
      <alignment/>
    </xf>
    <xf numFmtId="0" fontId="0" fillId="39" borderId="39" xfId="0" applyFont="1" applyFill="1" applyBorder="1" applyAlignment="1">
      <alignment/>
    </xf>
    <xf numFmtId="0" fontId="5" fillId="40" borderId="29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0" fontId="1" fillId="41" borderId="4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37" borderId="3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/>
      <protection hidden="1"/>
    </xf>
    <xf numFmtId="0" fontId="14" fillId="0" borderId="0" xfId="0" applyFont="1" applyFill="1" applyAlignment="1" applyProtection="1">
      <alignment/>
      <protection hidden="1"/>
    </xf>
    <xf numFmtId="0" fontId="14" fillId="33" borderId="0" xfId="0" applyFont="1" applyFill="1" applyAlignment="1" applyProtection="1">
      <alignment/>
      <protection hidden="1"/>
    </xf>
    <xf numFmtId="0" fontId="0" fillId="0" borderId="25" xfId="0" applyFont="1" applyFill="1" applyBorder="1" applyAlignment="1" applyProtection="1">
      <alignment/>
      <protection hidden="1"/>
    </xf>
    <xf numFmtId="170" fontId="13" fillId="0" borderId="16" xfId="0" applyNumberFormat="1" applyFont="1" applyFill="1" applyBorder="1" applyAlignment="1" applyProtection="1">
      <alignment horizontal="center" vertical="top"/>
      <protection hidden="1"/>
    </xf>
    <xf numFmtId="170" fontId="0" fillId="0" borderId="17" xfId="0" applyNumberFormat="1" applyFont="1" applyFill="1" applyBorder="1" applyAlignment="1" applyProtection="1">
      <alignment horizontal="left" vertical="top" wrapText="1"/>
      <protection hidden="1"/>
    </xf>
    <xf numFmtId="170" fontId="0" fillId="0" borderId="28" xfId="0" applyNumberFormat="1" applyFont="1" applyFill="1" applyBorder="1" applyAlignment="1" applyProtection="1">
      <alignment horizontal="left" vertical="top" wrapText="1"/>
      <protection hidden="1"/>
    </xf>
    <xf numFmtId="0" fontId="0" fillId="0" borderId="27" xfId="0" applyNumberFormat="1" applyFont="1" applyFill="1" applyBorder="1" applyAlignment="1" applyProtection="1">
      <alignment horizontal="left" vertical="top" wrapText="1"/>
      <protection hidden="1"/>
    </xf>
    <xf numFmtId="0" fontId="0" fillId="33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0" fillId="37" borderId="29" xfId="0" applyFont="1" applyFill="1" applyBorder="1" applyAlignment="1">
      <alignment horizontal="left" vertical="center"/>
    </xf>
    <xf numFmtId="0" fontId="0" fillId="37" borderId="10" xfId="0" applyFont="1" applyFill="1" applyBorder="1" applyAlignment="1">
      <alignment horizontal="left" vertical="center"/>
    </xf>
    <xf numFmtId="49" fontId="0" fillId="37" borderId="10" xfId="0" applyNumberFormat="1" applyFont="1" applyFill="1" applyBorder="1" applyAlignment="1">
      <alignment horizontal="left" vertical="center"/>
    </xf>
    <xf numFmtId="0" fontId="0" fillId="37" borderId="10" xfId="0" applyFont="1" applyFill="1" applyBorder="1" applyAlignment="1">
      <alignment horizontal="left" vertical="center" wrapText="1"/>
    </xf>
    <xf numFmtId="49" fontId="0" fillId="37" borderId="10" xfId="0" applyNumberFormat="1" applyFont="1" applyFill="1" applyBorder="1" applyAlignment="1">
      <alignment horizontal="left" vertical="center" wrapText="1"/>
    </xf>
    <xf numFmtId="49" fontId="0" fillId="37" borderId="41" xfId="0" applyNumberFormat="1" applyFont="1" applyFill="1" applyBorder="1" applyAlignment="1">
      <alignment horizontal="left" vertical="center" wrapText="1"/>
    </xf>
    <xf numFmtId="0" fontId="0" fillId="37" borderId="41" xfId="0" applyNumberFormat="1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/>
    </xf>
    <xf numFmtId="49" fontId="1" fillId="36" borderId="10" xfId="0" applyNumberFormat="1" applyFont="1" applyFill="1" applyBorder="1" applyAlignment="1">
      <alignment horizontal="left"/>
    </xf>
    <xf numFmtId="0" fontId="1" fillId="36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49" fontId="0" fillId="0" borderId="12" xfId="0" applyNumberFormat="1" applyBorder="1" applyAlignment="1">
      <alignment horizontal="left"/>
    </xf>
    <xf numFmtId="0" fontId="0" fillId="0" borderId="12" xfId="0" applyNumberFormat="1" applyBorder="1" applyAlignment="1">
      <alignment horizontal="left"/>
    </xf>
    <xf numFmtId="0" fontId="0" fillId="0" borderId="15" xfId="0" applyBorder="1" applyAlignment="1">
      <alignment horizontal="left"/>
    </xf>
    <xf numFmtId="49" fontId="0" fillId="0" borderId="15" xfId="0" applyNumberFormat="1" applyBorder="1" applyAlignment="1">
      <alignment horizontal="left"/>
    </xf>
    <xf numFmtId="0" fontId="0" fillId="0" borderId="15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41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1" fillId="37" borderId="36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42" xfId="0" applyBorder="1" applyAlignment="1" quotePrefix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9" fontId="0" fillId="0" borderId="0" xfId="0" applyNumberFormat="1" applyFill="1" applyBorder="1" applyAlignment="1">
      <alignment horizontal="right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0" fillId="39" borderId="45" xfId="0" applyFill="1" applyBorder="1" applyAlignment="1">
      <alignment horizontal="center"/>
    </xf>
    <xf numFmtId="0" fontId="0" fillId="39" borderId="46" xfId="0" applyFill="1" applyBorder="1" applyAlignment="1">
      <alignment horizontal="center"/>
    </xf>
    <xf numFmtId="0" fontId="0" fillId="39" borderId="47" xfId="0" applyFill="1" applyBorder="1" applyAlignment="1">
      <alignment horizontal="center"/>
    </xf>
    <xf numFmtId="0" fontId="5" fillId="35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0" fillId="0" borderId="45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shrinkToFit="1"/>
      <protection hidden="1" locked="0"/>
    </xf>
    <xf numFmtId="0" fontId="15" fillId="0" borderId="48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justify" wrapText="1"/>
    </xf>
    <xf numFmtId="0" fontId="1" fillId="0" borderId="0" xfId="0" applyFont="1" applyAlignment="1">
      <alignment horizontal="justify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2" fillId="42" borderId="45" xfId="0" applyFont="1" applyFill="1" applyBorder="1" applyAlignment="1">
      <alignment horizontal="center" vertical="center"/>
    </xf>
    <xf numFmtId="0" fontId="2" fillId="42" borderId="46" xfId="0" applyFont="1" applyFill="1" applyBorder="1" applyAlignment="1">
      <alignment horizontal="center" vertical="center"/>
    </xf>
    <xf numFmtId="0" fontId="2" fillId="42" borderId="47" xfId="0" applyFont="1" applyFill="1" applyBorder="1" applyAlignment="1">
      <alignment horizontal="center" vertical="center"/>
    </xf>
    <xf numFmtId="0" fontId="1" fillId="37" borderId="49" xfId="0" applyFont="1" applyFill="1" applyBorder="1" applyAlignment="1">
      <alignment horizontal="center" vertical="center" wrapText="1"/>
    </xf>
    <xf numFmtId="0" fontId="1" fillId="37" borderId="50" xfId="0" applyFont="1" applyFill="1" applyBorder="1" applyAlignment="1">
      <alignment horizontal="center" vertical="center" wrapText="1"/>
    </xf>
    <xf numFmtId="0" fontId="2" fillId="39" borderId="45" xfId="0" applyFont="1" applyFill="1" applyBorder="1" applyAlignment="1">
      <alignment horizontal="center" vertical="center"/>
    </xf>
    <xf numFmtId="0" fontId="2" fillId="39" borderId="46" xfId="0" applyFont="1" applyFill="1" applyBorder="1" applyAlignment="1">
      <alignment horizontal="center" vertical="center"/>
    </xf>
    <xf numFmtId="0" fontId="2" fillId="39" borderId="47" xfId="0" applyFont="1" applyFill="1" applyBorder="1" applyAlignment="1">
      <alignment horizontal="center" vertical="center"/>
    </xf>
    <xf numFmtId="0" fontId="1" fillId="40" borderId="49" xfId="0" applyFont="1" applyFill="1" applyBorder="1" applyAlignment="1">
      <alignment horizontal="center" vertical="center"/>
    </xf>
    <xf numFmtId="0" fontId="1" fillId="40" borderId="50" xfId="0" applyFont="1" applyFill="1" applyBorder="1" applyAlignment="1">
      <alignment horizontal="center" vertical="center"/>
    </xf>
    <xf numFmtId="0" fontId="1" fillId="40" borderId="40" xfId="0" applyFont="1" applyFill="1" applyBorder="1" applyAlignment="1">
      <alignment horizontal="center" vertical="center"/>
    </xf>
    <xf numFmtId="0" fontId="1" fillId="40" borderId="51" xfId="0" applyFont="1" applyFill="1" applyBorder="1" applyAlignment="1">
      <alignment horizontal="center" vertical="center"/>
    </xf>
    <xf numFmtId="0" fontId="1" fillId="40" borderId="52" xfId="0" applyFont="1" applyFill="1" applyBorder="1" applyAlignment="1">
      <alignment horizontal="center" vertical="center"/>
    </xf>
    <xf numFmtId="0" fontId="1" fillId="40" borderId="53" xfId="0" applyFont="1" applyFill="1" applyBorder="1" applyAlignment="1">
      <alignment horizontal="center" vertical="center"/>
    </xf>
    <xf numFmtId="0" fontId="1" fillId="37" borderId="40" xfId="0" applyFont="1" applyFill="1" applyBorder="1" applyAlignment="1">
      <alignment horizontal="center" vertical="center"/>
    </xf>
    <xf numFmtId="0" fontId="1" fillId="37" borderId="51" xfId="0" applyFont="1" applyFill="1" applyBorder="1" applyAlignment="1">
      <alignment horizontal="center" vertical="center"/>
    </xf>
    <xf numFmtId="49" fontId="1" fillId="37" borderId="41" xfId="0" applyNumberFormat="1" applyFont="1" applyFill="1" applyBorder="1" applyAlignment="1">
      <alignment horizontal="center" vertical="center" wrapText="1"/>
    </xf>
    <xf numFmtId="49" fontId="1" fillId="37" borderId="29" xfId="0" applyNumberFormat="1" applyFont="1" applyFill="1" applyBorder="1" applyAlignment="1">
      <alignment horizontal="center" vertical="center" wrapText="1"/>
    </xf>
    <xf numFmtId="0" fontId="1" fillId="37" borderId="54" xfId="0" applyFont="1" applyFill="1" applyBorder="1" applyAlignment="1">
      <alignment horizontal="center" vertical="center"/>
    </xf>
    <xf numFmtId="0" fontId="1" fillId="37" borderId="55" xfId="0" applyFont="1" applyFill="1" applyBorder="1" applyAlignment="1">
      <alignment horizontal="center" vertical="center"/>
    </xf>
    <xf numFmtId="0" fontId="1" fillId="37" borderId="41" xfId="0" applyFont="1" applyFill="1" applyBorder="1" applyAlignment="1">
      <alignment horizontal="center" vertical="center" wrapText="1"/>
    </xf>
    <xf numFmtId="0" fontId="1" fillId="37" borderId="29" xfId="0" applyFont="1" applyFill="1" applyBorder="1" applyAlignment="1">
      <alignment horizontal="center" vertical="center" wrapText="1"/>
    </xf>
    <xf numFmtId="49" fontId="1" fillId="37" borderId="56" xfId="0" applyNumberFormat="1" applyFont="1" applyFill="1" applyBorder="1" applyAlignment="1">
      <alignment horizontal="center" vertical="center" wrapText="1"/>
    </xf>
    <xf numFmtId="49" fontId="1" fillId="37" borderId="57" xfId="0" applyNumberFormat="1" applyFont="1" applyFill="1" applyBorder="1" applyAlignment="1">
      <alignment horizontal="center" vertical="center" wrapText="1"/>
    </xf>
    <xf numFmtId="49" fontId="1" fillId="37" borderId="10" xfId="0" applyNumberFormat="1" applyFont="1" applyFill="1" applyBorder="1" applyAlignment="1">
      <alignment horizontal="center" vertical="center" wrapText="1"/>
    </xf>
    <xf numFmtId="49" fontId="1" fillId="37" borderId="51" xfId="0" applyNumberFormat="1" applyFont="1" applyFill="1" applyBorder="1" applyAlignment="1">
      <alignment horizontal="center" vertical="center" wrapText="1"/>
    </xf>
    <xf numFmtId="0" fontId="1" fillId="37" borderId="56" xfId="0" applyFont="1" applyFill="1" applyBorder="1" applyAlignment="1">
      <alignment horizontal="center" vertical="center"/>
    </xf>
    <xf numFmtId="0" fontId="1" fillId="37" borderId="34" xfId="0" applyFont="1" applyFill="1" applyBorder="1" applyAlignment="1">
      <alignment horizontal="center" vertical="center"/>
    </xf>
    <xf numFmtId="171" fontId="1" fillId="0" borderId="0" xfId="0" applyNumberFormat="1" applyFont="1" applyFill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 locked="0"/>
    </xf>
    <xf numFmtId="0" fontId="1" fillId="43" borderId="52" xfId="0" applyFont="1" applyFill="1" applyBorder="1" applyAlignment="1" applyProtection="1">
      <alignment horizontal="center" vertical="center" wrapText="1"/>
      <protection hidden="1"/>
    </xf>
    <xf numFmtId="0" fontId="1" fillId="43" borderId="53" xfId="0" applyFont="1" applyFill="1" applyBorder="1" applyAlignment="1" applyProtection="1">
      <alignment horizontal="center" vertical="center" wrapText="1"/>
      <protection hidden="1"/>
    </xf>
    <xf numFmtId="0" fontId="1" fillId="43" borderId="49" xfId="0" applyFont="1" applyFill="1" applyBorder="1" applyAlignment="1" applyProtection="1">
      <alignment horizontal="center" vertical="center" textRotation="90"/>
      <protection hidden="1"/>
    </xf>
    <xf numFmtId="0" fontId="1" fillId="43" borderId="50" xfId="0" applyFont="1" applyFill="1" applyBorder="1" applyAlignment="1" applyProtection="1">
      <alignment horizontal="center" vertical="center" textRotation="90"/>
      <protection hidden="1"/>
    </xf>
    <xf numFmtId="0" fontId="1" fillId="43" borderId="38" xfId="0" applyFont="1" applyFill="1" applyBorder="1" applyAlignment="1" applyProtection="1">
      <alignment horizontal="center" vertical="center" wrapText="1"/>
      <protection hidden="1"/>
    </xf>
    <xf numFmtId="0" fontId="1" fillId="43" borderId="34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6</xdr:row>
      <xdr:rowOff>114300</xdr:rowOff>
    </xdr:from>
    <xdr:to>
      <xdr:col>16</xdr:col>
      <xdr:colOff>95250</xdr:colOff>
      <xdr:row>6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028700" y="1533525"/>
          <a:ext cx="3905250" cy="381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333399"/>
            </a:gs>
            <a:gs pos="100000">
              <a:srgbClr val="FFFF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71475" y="0"/>
          <a:ext cx="3333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76200</xdr:rowOff>
    </xdr:from>
    <xdr:to>
      <xdr:col>7</xdr:col>
      <xdr:colOff>0</xdr:colOff>
      <xdr:row>5</xdr:row>
      <xdr:rowOff>38100</xdr:rowOff>
    </xdr:to>
    <xdr:sp>
      <xdr:nvSpPr>
        <xdr:cNvPr id="2" name="AutoShape 3"/>
        <xdr:cNvSpPr>
          <a:spLocks/>
        </xdr:cNvSpPr>
      </xdr:nvSpPr>
      <xdr:spPr>
        <a:xfrm>
          <a:off x="371475" y="742950"/>
          <a:ext cx="6791325" cy="390525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 fPrintsWithSheet="0"/>
  </xdr:twoCellAnchor>
  <xdr:twoCellAnchor>
    <xdr:from>
      <xdr:col>2</xdr:col>
      <xdr:colOff>209550</xdr:colOff>
      <xdr:row>2</xdr:row>
      <xdr:rowOff>171450</xdr:rowOff>
    </xdr:from>
    <xdr:to>
      <xdr:col>3</xdr:col>
      <xdr:colOff>447675</xdr:colOff>
      <xdr:row>4</xdr:row>
      <xdr:rowOff>38100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81025" y="638175"/>
          <a:ext cx="5238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Název</a:t>
          </a:r>
        </a:p>
      </xdr:txBody>
    </xdr:sp>
    <xdr:clientData fPrintsWithSheet="0"/>
  </xdr:twoCellAnchor>
  <xdr:twoCellAnchor editAs="oneCell">
    <xdr:from>
      <xdr:col>1</xdr:col>
      <xdr:colOff>0</xdr:colOff>
      <xdr:row>0</xdr:row>
      <xdr:rowOff>9525</xdr:rowOff>
    </xdr:from>
    <xdr:to>
      <xdr:col>3</xdr:col>
      <xdr:colOff>1314450</xdr:colOff>
      <xdr:row>0</xdr:row>
      <xdr:rowOff>285750</xdr:rowOff>
    </xdr:to>
    <xdr:pic>
      <xdr:nvPicPr>
        <xdr:cNvPr id="4" name="Toggle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1762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2:W2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375" style="35" customWidth="1"/>
    <col min="2" max="2" width="16.625" style="0" customWidth="1"/>
    <col min="3" max="3" width="11.875" style="0" customWidth="1"/>
    <col min="4" max="4" width="3.25390625" style="0" customWidth="1"/>
  </cols>
  <sheetData>
    <row r="1" ht="13.5" customHeight="1"/>
    <row r="2" spans="2:11" ht="12.75">
      <c r="B2" s="12" t="s">
        <v>13</v>
      </c>
      <c r="C2" s="13">
        <v>-1</v>
      </c>
      <c r="D2">
        <f>C2+7</f>
        <v>6</v>
      </c>
      <c r="E2" s="36"/>
      <c r="F2" s="12" t="s">
        <v>40</v>
      </c>
      <c r="G2" s="36" t="s">
        <v>67</v>
      </c>
      <c r="H2" s="36"/>
      <c r="I2" s="36"/>
      <c r="J2" s="31" t="s">
        <v>41</v>
      </c>
      <c r="K2" s="36"/>
    </row>
    <row r="3" spans="2:11" ht="13.5" thickBot="1">
      <c r="B3" s="12"/>
      <c r="C3" s="13"/>
      <c r="E3" s="36"/>
      <c r="F3" s="36"/>
      <c r="G3" s="36"/>
      <c r="H3" s="36"/>
      <c r="I3" s="36"/>
      <c r="J3" s="36"/>
      <c r="K3" s="36"/>
    </row>
    <row r="4" spans="2:18" ht="21" thickBot="1">
      <c r="B4" s="37" t="s">
        <v>42</v>
      </c>
      <c r="C4" s="37" t="s">
        <v>43</v>
      </c>
      <c r="D4" s="37" t="s">
        <v>44</v>
      </c>
      <c r="E4" s="36"/>
      <c r="F4" s="122" t="s">
        <v>12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4"/>
    </row>
    <row r="5" spans="2:18" ht="13.5" thickBot="1">
      <c r="B5" s="12" t="s">
        <v>76</v>
      </c>
      <c r="C5" t="str">
        <f>IF(F10="","",F10)</f>
        <v>BP 2</v>
      </c>
      <c r="E5" s="34"/>
      <c r="F5" s="10" t="s">
        <v>31</v>
      </c>
      <c r="G5" s="11" t="s">
        <v>6</v>
      </c>
      <c r="H5" s="11" t="s">
        <v>7</v>
      </c>
      <c r="I5" s="11" t="s">
        <v>2</v>
      </c>
      <c r="J5" s="11" t="s">
        <v>3</v>
      </c>
      <c r="K5" s="11" t="s">
        <v>4</v>
      </c>
      <c r="L5" s="32" t="s">
        <v>30</v>
      </c>
      <c r="M5" s="11" t="s">
        <v>37</v>
      </c>
      <c r="N5" s="11" t="s">
        <v>8</v>
      </c>
      <c r="O5" s="11" t="s">
        <v>9</v>
      </c>
      <c r="P5" s="11" t="s">
        <v>10</v>
      </c>
      <c r="Q5" s="39" t="s">
        <v>11</v>
      </c>
      <c r="R5" s="33" t="s">
        <v>36</v>
      </c>
    </row>
    <row r="6" spans="2:23" ht="13.5" thickBot="1">
      <c r="B6" s="12" t="s">
        <v>75</v>
      </c>
      <c r="C6" t="str">
        <f>IF(G10="","",G10)</f>
        <v>Bakalářská práce 2 </v>
      </c>
      <c r="E6" s="34"/>
      <c r="F6" s="10" t="s">
        <v>108</v>
      </c>
      <c r="G6" s="11" t="s">
        <v>109</v>
      </c>
      <c r="H6" s="11" t="s">
        <v>110</v>
      </c>
      <c r="I6" s="11"/>
      <c r="J6" s="11" t="s">
        <v>111</v>
      </c>
      <c r="K6" s="11"/>
      <c r="L6" s="11" t="s">
        <v>112</v>
      </c>
      <c r="M6" s="14" t="s">
        <v>113</v>
      </c>
      <c r="N6" s="14" t="s">
        <v>114</v>
      </c>
      <c r="O6" s="40" t="s">
        <v>115</v>
      </c>
      <c r="P6" s="40" t="s">
        <v>116</v>
      </c>
      <c r="Q6" s="41" t="s">
        <v>117</v>
      </c>
      <c r="R6" s="42">
        <v>26033909</v>
      </c>
      <c r="S6" t="s">
        <v>118</v>
      </c>
      <c r="T6" t="s">
        <v>109</v>
      </c>
      <c r="U6" t="s">
        <v>119</v>
      </c>
      <c r="V6" t="s">
        <v>120</v>
      </c>
      <c r="W6" t="e">
        <v>#N/A</v>
      </c>
    </row>
    <row r="7" spans="2:11" ht="13.5" thickBot="1">
      <c r="B7" s="12" t="s">
        <v>34</v>
      </c>
      <c r="C7" t="str">
        <f>H10&amp;"/"&amp;H10+1</f>
        <v>2009/2010</v>
      </c>
      <c r="F7" s="38"/>
      <c r="G7" s="36"/>
      <c r="H7" s="36"/>
      <c r="I7" s="43"/>
      <c r="J7" s="36"/>
      <c r="K7" s="36"/>
    </row>
    <row r="8" spans="1:11" ht="13.5" thickBot="1">
      <c r="A8" s="35" t="s">
        <v>68</v>
      </c>
      <c r="B8" s="12" t="s">
        <v>71</v>
      </c>
      <c r="C8" t="e">
        <f>I10</f>
        <v>#N/A</v>
      </c>
      <c r="F8" s="125"/>
      <c r="G8" s="126"/>
      <c r="H8" s="126"/>
      <c r="I8" s="127"/>
      <c r="J8" s="36"/>
      <c r="K8" s="36"/>
    </row>
    <row r="9" spans="2:9" ht="12.75">
      <c r="B9" s="12" t="s">
        <v>32</v>
      </c>
      <c r="C9" t="str">
        <f>F6</f>
        <v>6K900</v>
      </c>
      <c r="F9" s="58" t="s">
        <v>72</v>
      </c>
      <c r="G9" s="59" t="s">
        <v>73</v>
      </c>
      <c r="H9" s="59" t="s">
        <v>74</v>
      </c>
      <c r="I9" s="60" t="s">
        <v>70</v>
      </c>
    </row>
    <row r="10" spans="2:9" ht="13.5" thickBot="1">
      <c r="B10" s="12" t="s">
        <v>35</v>
      </c>
      <c r="C10">
        <f>R6</f>
        <v>26033909</v>
      </c>
      <c r="F10" s="55" t="s">
        <v>121</v>
      </c>
      <c r="G10" s="56" t="s">
        <v>122</v>
      </c>
      <c r="H10" s="56">
        <v>2009</v>
      </c>
      <c r="I10" s="57" t="e">
        <v>#N/A</v>
      </c>
    </row>
    <row r="11" spans="2:3" ht="12.75">
      <c r="B11" s="12" t="s">
        <v>14</v>
      </c>
      <c r="C11" t="str">
        <f>G6</f>
        <v>Vysoká škola evropských a regionálních studií</v>
      </c>
    </row>
    <row r="12" spans="2:3" ht="12.75">
      <c r="B12" s="12" t="s">
        <v>15</v>
      </c>
      <c r="C12" t="str">
        <f>H6</f>
        <v>vysoká škola</v>
      </c>
    </row>
    <row r="13" spans="2:3" ht="12.75">
      <c r="B13" s="12" t="s">
        <v>16</v>
      </c>
      <c r="C13">
        <f>I6</f>
        <v>0</v>
      </c>
    </row>
    <row r="14" spans="2:3" ht="12.75">
      <c r="B14" s="12" t="s">
        <v>17</v>
      </c>
      <c r="C14" t="str">
        <f>J6</f>
        <v>Příbram</v>
      </c>
    </row>
    <row r="15" spans="2:3" ht="12.75">
      <c r="B15" s="12" t="s">
        <v>33</v>
      </c>
      <c r="C15" t="str">
        <f>L6</f>
        <v>v Příbrami</v>
      </c>
    </row>
    <row r="16" spans="2:3" ht="12.75">
      <c r="B16" s="12" t="s">
        <v>18</v>
      </c>
      <c r="C16">
        <f>K6</f>
        <v>0</v>
      </c>
    </row>
    <row r="17" spans="2:3" ht="12.75">
      <c r="B17" s="12" t="s">
        <v>50</v>
      </c>
      <c r="C17" s="7" t="str">
        <f>M6</f>
        <v>386116811</v>
      </c>
    </row>
    <row r="18" spans="2:3" ht="12.75">
      <c r="B18" s="12" t="s">
        <v>45</v>
      </c>
      <c r="C18" s="7" t="str">
        <f>N6</f>
        <v>386116824</v>
      </c>
    </row>
    <row r="19" spans="2:3" ht="12.75">
      <c r="B19" s="12" t="s">
        <v>46</v>
      </c>
      <c r="C19" t="str">
        <f>O6</f>
        <v>studijni@vsers.cz</v>
      </c>
    </row>
    <row r="20" spans="2:3" ht="12.75">
      <c r="B20" s="12" t="s">
        <v>47</v>
      </c>
      <c r="C20" t="str">
        <f>P6</f>
        <v>rektorat@vsers.cz</v>
      </c>
    </row>
    <row r="21" spans="2:3" ht="12.75">
      <c r="B21" s="12" t="s">
        <v>11</v>
      </c>
      <c r="C21" t="str">
        <f>Q6</f>
        <v>www.vsers.cz</v>
      </c>
    </row>
  </sheetData>
  <sheetProtection/>
  <mergeCells count="2">
    <mergeCell ref="F4:R4"/>
    <mergeCell ref="F8:I8"/>
  </mergeCells>
  <printOptions/>
  <pageMargins left="0.787401575" right="0.787401575" top="0.984251969" bottom="0.984251969" header="0.4921259845" footer="0.492125984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3"/>
  <dimension ref="C3:S15"/>
  <sheetViews>
    <sheetView showGridLines="0" showRowColHeaders="0" zoomScalePageLayoutView="0" workbookViewId="0" topLeftCell="B2">
      <selection activeCell="A1" sqref="A1"/>
    </sheetView>
  </sheetViews>
  <sheetFormatPr defaultColWidth="9.00390625" defaultRowHeight="12.75"/>
  <cols>
    <col min="1" max="1" width="1.12109375" style="0" hidden="1" customWidth="1"/>
    <col min="2" max="2" width="7.75390625" style="0" customWidth="1"/>
    <col min="3" max="4" width="1.625" style="0" customWidth="1"/>
    <col min="5" max="5" width="6.625" style="0" customWidth="1"/>
    <col min="6" max="6" width="12.125" style="0" customWidth="1"/>
    <col min="7" max="7" width="1.12109375" style="0" customWidth="1"/>
    <col min="8" max="17" width="3.625" style="0" customWidth="1"/>
    <col min="18" max="18" width="3.375" style="0" customWidth="1"/>
    <col min="19" max="19" width="1.12109375" style="0" customWidth="1"/>
  </cols>
  <sheetData>
    <row r="1" ht="13.5" customHeight="1" hidden="1"/>
    <row r="2" ht="35.25" customHeight="1" thickBot="1"/>
    <row r="3" spans="3:18" ht="6.75" customHeight="1"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</row>
    <row r="4" spans="3:19" ht="9.75" customHeight="1">
      <c r="C4" s="23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24"/>
      <c r="S4" s="18"/>
    </row>
    <row r="5" spans="3:19" ht="36.75">
      <c r="C5" s="23"/>
      <c r="D5" s="17"/>
      <c r="E5" s="129" t="s">
        <v>19</v>
      </c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24"/>
      <c r="S5" s="18"/>
    </row>
    <row r="6" spans="3:19" ht="23.25">
      <c r="C6" s="23"/>
      <c r="D6" s="17"/>
      <c r="E6" s="130" t="s">
        <v>21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24"/>
      <c r="S6" s="18"/>
    </row>
    <row r="7" spans="3:19" ht="28.5" customHeight="1">
      <c r="C7" s="23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24"/>
      <c r="S7" s="18"/>
    </row>
    <row r="8" spans="3:19" ht="15" customHeight="1" thickBot="1">
      <c r="C8" s="23"/>
      <c r="D8" s="17"/>
      <c r="E8" s="131" t="s">
        <v>20</v>
      </c>
      <c r="F8" s="131"/>
      <c r="G8" s="131"/>
      <c r="H8" s="17"/>
      <c r="I8" s="17"/>
      <c r="J8" s="17"/>
      <c r="K8" s="17"/>
      <c r="L8" s="17"/>
      <c r="M8" s="17"/>
      <c r="N8" s="17"/>
      <c r="O8" s="19" t="s">
        <v>24</v>
      </c>
      <c r="Q8" s="121" t="s">
        <v>107</v>
      </c>
      <c r="R8" s="24"/>
      <c r="S8" s="18"/>
    </row>
    <row r="9" spans="3:19" ht="18.75" thickBot="1">
      <c r="C9" s="23"/>
      <c r="D9" s="17"/>
      <c r="E9" s="132" t="s">
        <v>86</v>
      </c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4"/>
      <c r="R9" s="24"/>
      <c r="S9" s="18"/>
    </row>
    <row r="10" spans="3:19" ht="10.5" customHeight="1">
      <c r="C10" s="23"/>
      <c r="D10" s="17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24"/>
      <c r="S10" s="18"/>
    </row>
    <row r="11" spans="3:19" ht="12.75" customHeight="1">
      <c r="C11" s="23"/>
      <c r="D11" s="17"/>
      <c r="E11" s="135" t="s">
        <v>486</v>
      </c>
      <c r="F11" s="135"/>
      <c r="G11" s="46"/>
      <c r="H11" s="47"/>
      <c r="I11" s="48"/>
      <c r="J11" s="48"/>
      <c r="K11" s="48"/>
      <c r="L11" s="48"/>
      <c r="M11" s="48"/>
      <c r="N11" s="48"/>
      <c r="O11" s="48"/>
      <c r="P11" s="49"/>
      <c r="Q11" s="50" t="s">
        <v>51</v>
      </c>
      <c r="R11" s="51"/>
      <c r="S11" s="18"/>
    </row>
    <row r="12" spans="3:19" ht="24.75" customHeight="1">
      <c r="C12" s="23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24"/>
      <c r="S12" s="18"/>
    </row>
    <row r="13" spans="3:19" ht="12" customHeight="1">
      <c r="C13" s="23"/>
      <c r="D13" s="17"/>
      <c r="E13" s="28" t="s">
        <v>22</v>
      </c>
      <c r="F13" s="29" t="s">
        <v>23</v>
      </c>
      <c r="G13" s="29"/>
      <c r="H13" s="29"/>
      <c r="I13" s="29"/>
      <c r="J13" s="29"/>
      <c r="K13" s="29"/>
      <c r="L13" s="29"/>
      <c r="M13" s="29"/>
      <c r="N13" s="29"/>
      <c r="O13" s="29"/>
      <c r="P13" s="128" t="s">
        <v>49</v>
      </c>
      <c r="Q13" s="128"/>
      <c r="R13" s="24"/>
      <c r="S13" s="18"/>
    </row>
    <row r="14" spans="3:19" ht="13.5" thickBot="1"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7"/>
      <c r="S14" s="18"/>
    </row>
    <row r="15" spans="4:19" ht="5.25" customHeight="1"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</sheetData>
  <sheetProtection/>
  <mergeCells count="6">
    <mergeCell ref="P13:Q13"/>
    <mergeCell ref="E5:Q5"/>
    <mergeCell ref="E6:Q6"/>
    <mergeCell ref="E8:G8"/>
    <mergeCell ref="E9:Q9"/>
    <mergeCell ref="E11:F11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/>
  <dimension ref="B2:K23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4.875" style="0" customWidth="1"/>
    <col min="3" max="3" width="4.75390625" style="0" customWidth="1"/>
    <col min="4" max="4" width="13.75390625" style="0" customWidth="1"/>
    <col min="5" max="8" width="9.25390625" style="0" customWidth="1"/>
    <col min="9" max="9" width="14.125" style="0" customWidth="1"/>
    <col min="10" max="10" width="4.625" style="0" customWidth="1"/>
    <col min="11" max="11" width="9.25390625" style="0" customWidth="1"/>
  </cols>
  <sheetData>
    <row r="1" ht="9" customHeight="1"/>
    <row r="2" spans="2:9" ht="18" customHeight="1">
      <c r="B2" s="36"/>
      <c r="D2" s="136" t="s">
        <v>98</v>
      </c>
      <c r="E2" s="136"/>
      <c r="F2" s="136"/>
      <c r="G2" s="136"/>
      <c r="H2" s="136"/>
      <c r="I2" s="136"/>
    </row>
    <row r="3" ht="7.5" customHeight="1"/>
    <row r="4" spans="2:11" ht="13.5" customHeight="1">
      <c r="B4" s="137" t="s">
        <v>99</v>
      </c>
      <c r="C4" s="137"/>
      <c r="D4" s="137"/>
      <c r="E4" s="137"/>
      <c r="F4" s="137"/>
      <c r="G4" s="137"/>
      <c r="H4" s="137"/>
      <c r="I4" s="137"/>
      <c r="J4" s="137"/>
      <c r="K4" s="137"/>
    </row>
    <row r="5" ht="24.75" customHeight="1">
      <c r="C5" s="115" t="s">
        <v>87</v>
      </c>
    </row>
    <row r="6" ht="16.5" customHeight="1">
      <c r="B6" s="116" t="s">
        <v>104</v>
      </c>
    </row>
    <row r="7" spans="2:11" ht="39" customHeight="1">
      <c r="B7" s="138" t="s">
        <v>105</v>
      </c>
      <c r="C7" s="138"/>
      <c r="D7" s="138"/>
      <c r="E7" s="138"/>
      <c r="F7" s="138"/>
      <c r="G7" s="138"/>
      <c r="H7" s="138"/>
      <c r="I7" s="138"/>
      <c r="J7" s="138"/>
      <c r="K7" s="138"/>
    </row>
    <row r="8" spans="2:11" ht="12.75" customHeight="1">
      <c r="B8" s="138" t="s">
        <v>106</v>
      </c>
      <c r="C8" s="138"/>
      <c r="D8" s="138"/>
      <c r="E8" s="138"/>
      <c r="F8" s="138"/>
      <c r="G8" s="138"/>
      <c r="H8" s="138"/>
      <c r="I8" s="138"/>
      <c r="J8" s="138"/>
      <c r="K8" s="138"/>
    </row>
    <row r="9" ht="15.75" customHeight="1">
      <c r="B9" s="116" t="s">
        <v>88</v>
      </c>
    </row>
    <row r="10" spans="2:11" ht="15" customHeight="1">
      <c r="B10" s="138" t="s">
        <v>89</v>
      </c>
      <c r="C10" s="138"/>
      <c r="D10" s="138"/>
      <c r="E10" s="138"/>
      <c r="F10" s="138"/>
      <c r="G10" s="138"/>
      <c r="H10" s="138"/>
      <c r="I10" s="138"/>
      <c r="J10" s="138"/>
      <c r="K10" s="138"/>
    </row>
    <row r="11" spans="2:11" ht="39.75" customHeight="1">
      <c r="B11" s="138" t="s">
        <v>90</v>
      </c>
      <c r="C11" s="138"/>
      <c r="D11" s="138"/>
      <c r="E11" s="138"/>
      <c r="F11" s="138"/>
      <c r="G11" s="138"/>
      <c r="H11" s="138"/>
      <c r="I11" s="138"/>
      <c r="J11" s="138"/>
      <c r="K11" s="138"/>
    </row>
    <row r="12" ht="21" customHeight="1">
      <c r="C12" s="115" t="s">
        <v>91</v>
      </c>
    </row>
    <row r="13" ht="17.25" customHeight="1">
      <c r="B13" s="116" t="s">
        <v>92</v>
      </c>
    </row>
    <row r="14" spans="2:11" ht="27" customHeight="1">
      <c r="B14" s="138" t="s">
        <v>93</v>
      </c>
      <c r="C14" s="138"/>
      <c r="D14" s="138"/>
      <c r="E14" s="138"/>
      <c r="F14" s="138"/>
      <c r="G14" s="138"/>
      <c r="H14" s="138"/>
      <c r="I14" s="138"/>
      <c r="J14" s="138"/>
      <c r="K14" s="138"/>
    </row>
    <row r="15" ht="16.5" customHeight="1">
      <c r="B15" s="117" t="s">
        <v>94</v>
      </c>
    </row>
    <row r="16" spans="3:11" ht="25.5" customHeight="1">
      <c r="C16" s="140" t="s">
        <v>100</v>
      </c>
      <c r="D16" s="141"/>
      <c r="E16" s="141"/>
      <c r="F16" s="141"/>
      <c r="G16" s="141"/>
      <c r="H16" s="141"/>
      <c r="I16" s="141"/>
      <c r="J16" s="141"/>
      <c r="K16" s="141"/>
    </row>
    <row r="17" spans="3:11" ht="28.5" customHeight="1">
      <c r="C17" s="138" t="s">
        <v>101</v>
      </c>
      <c r="D17" s="138"/>
      <c r="E17" s="138"/>
      <c r="F17" s="138"/>
      <c r="G17" s="138"/>
      <c r="H17" s="138"/>
      <c r="I17" s="138"/>
      <c r="J17" s="138"/>
      <c r="K17" s="138"/>
    </row>
    <row r="18" spans="3:11" ht="27" customHeight="1">
      <c r="C18" s="138" t="s">
        <v>95</v>
      </c>
      <c r="D18" s="138"/>
      <c r="E18" s="138"/>
      <c r="F18" s="138"/>
      <c r="G18" s="138"/>
      <c r="H18" s="138"/>
      <c r="I18" s="138"/>
      <c r="J18" s="138"/>
      <c r="K18" s="138"/>
    </row>
    <row r="19" spans="3:11" ht="27" customHeight="1">
      <c r="C19" s="138" t="s">
        <v>96</v>
      </c>
      <c r="D19" s="138"/>
      <c r="E19" s="138"/>
      <c r="F19" s="138"/>
      <c r="G19" s="138"/>
      <c r="H19" s="138"/>
      <c r="I19" s="138"/>
      <c r="J19" s="138"/>
      <c r="K19" s="138"/>
    </row>
    <row r="20" spans="3:11" ht="27" customHeight="1">
      <c r="C20" s="138" t="s">
        <v>97</v>
      </c>
      <c r="D20" s="138"/>
      <c r="E20" s="138"/>
      <c r="F20" s="138"/>
      <c r="G20" s="138"/>
      <c r="H20" s="138"/>
      <c r="I20" s="138"/>
      <c r="J20" s="138"/>
      <c r="K20" s="138"/>
    </row>
    <row r="21" spans="2:11" ht="27.75" customHeight="1">
      <c r="B21" s="139" t="s">
        <v>102</v>
      </c>
      <c r="C21" s="138"/>
      <c r="D21" s="138"/>
      <c r="E21" s="138"/>
      <c r="F21" s="138"/>
      <c r="G21" s="138"/>
      <c r="H21" s="138"/>
      <c r="I21" s="138"/>
      <c r="J21" s="138"/>
      <c r="K21" s="138"/>
    </row>
    <row r="23" spans="4:6" ht="12.75">
      <c r="D23" s="118" t="s">
        <v>103</v>
      </c>
      <c r="E23" s="119"/>
      <c r="F23" s="120"/>
    </row>
  </sheetData>
  <sheetProtection/>
  <mergeCells count="13">
    <mergeCell ref="C18:K18"/>
    <mergeCell ref="C19:K19"/>
    <mergeCell ref="C20:K20"/>
    <mergeCell ref="D2:I2"/>
    <mergeCell ref="B4:K4"/>
    <mergeCell ref="B7:K7"/>
    <mergeCell ref="B8:K8"/>
    <mergeCell ref="B21:K21"/>
    <mergeCell ref="B10:K10"/>
    <mergeCell ref="B11:K11"/>
    <mergeCell ref="B14:K14"/>
    <mergeCell ref="C16:K16"/>
    <mergeCell ref="C17:K17"/>
  </mergeCells>
  <printOptions/>
  <pageMargins left="0.787401575" right="0.787401575" top="0.984251969" bottom="0.984251969" header="0.4921259845" footer="0.492125984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2"/>
  <dimension ref="B2:AD79"/>
  <sheetViews>
    <sheetView showGridLines="0" zoomScale="75" zoomScaleNormal="75" zoomScalePageLayoutView="0" workbookViewId="0" topLeftCell="A1">
      <selection activeCell="B7" sqref="B7"/>
    </sheetView>
  </sheetViews>
  <sheetFormatPr defaultColWidth="9.00390625" defaultRowHeight="12.75"/>
  <cols>
    <col min="1" max="1" width="2.875" style="0" customWidth="1"/>
    <col min="2" max="2" width="6.25390625" style="35" customWidth="1"/>
    <col min="3" max="3" width="11.375" style="13" customWidth="1"/>
    <col min="4" max="4" width="8.875" style="13" customWidth="1"/>
    <col min="5" max="5" width="11.875" style="13" customWidth="1"/>
    <col min="6" max="6" width="9.875" style="82" customWidth="1"/>
    <col min="7" max="7" width="7.625" style="13" customWidth="1"/>
    <col min="8" max="8" width="14.25390625" style="13" customWidth="1"/>
    <col min="9" max="9" width="8.00390625" style="13" customWidth="1"/>
    <col min="10" max="10" width="15.25390625" style="13" customWidth="1"/>
    <col min="11" max="11" width="8.125" style="13" customWidth="1"/>
    <col min="12" max="12" width="12.375" style="13" customWidth="1"/>
    <col min="13" max="13" width="7.625" style="13" customWidth="1"/>
    <col min="14" max="14" width="11.25390625" style="82" customWidth="1"/>
    <col min="15" max="15" width="7.875" style="82" customWidth="1"/>
    <col min="16" max="16" width="11.25390625" style="82" customWidth="1"/>
    <col min="17" max="17" width="9.375" style="83" customWidth="1"/>
    <col min="18" max="18" width="21.00390625" style="82" customWidth="1"/>
    <col min="19" max="26" width="1.25" style="0" customWidth="1"/>
    <col min="28" max="28" width="13.625" style="0" customWidth="1"/>
    <col min="29" max="29" width="20.375" style="0" customWidth="1"/>
  </cols>
  <sheetData>
    <row r="1" ht="10.5" customHeight="1" thickBot="1"/>
    <row r="2" spans="2:29" ht="18.75" thickBot="1">
      <c r="B2" s="142" t="s">
        <v>5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4"/>
      <c r="AA2" s="147" t="s">
        <v>78</v>
      </c>
      <c r="AB2" s="148"/>
      <c r="AC2" s="149"/>
    </row>
    <row r="3" spans="2:29" ht="12.75" customHeight="1">
      <c r="B3" s="145" t="s">
        <v>85</v>
      </c>
      <c r="C3" s="156" t="s">
        <v>0</v>
      </c>
      <c r="D3" s="168" t="s">
        <v>1</v>
      </c>
      <c r="E3" s="168" t="s">
        <v>25</v>
      </c>
      <c r="F3" s="166" t="s">
        <v>52</v>
      </c>
      <c r="G3" s="160" t="s">
        <v>38</v>
      </c>
      <c r="H3" s="161"/>
      <c r="I3" s="162" t="s">
        <v>27</v>
      </c>
      <c r="J3" s="163"/>
      <c r="K3" s="162" t="s">
        <v>29</v>
      </c>
      <c r="L3" s="163"/>
      <c r="M3" s="158" t="s">
        <v>26</v>
      </c>
      <c r="N3" s="159"/>
      <c r="O3" s="158" t="s">
        <v>79</v>
      </c>
      <c r="P3" s="159"/>
      <c r="Q3" s="164" t="s">
        <v>55</v>
      </c>
      <c r="R3" s="165"/>
      <c r="AA3" s="150" t="s">
        <v>69</v>
      </c>
      <c r="AB3" s="152" t="s">
        <v>77</v>
      </c>
      <c r="AC3" s="154" t="s">
        <v>1</v>
      </c>
    </row>
    <row r="4" spans="2:29" ht="13.5" thickBot="1">
      <c r="B4" s="146"/>
      <c r="C4" s="157"/>
      <c r="D4" s="169"/>
      <c r="E4" s="169"/>
      <c r="F4" s="167"/>
      <c r="G4" s="52" t="s">
        <v>54</v>
      </c>
      <c r="H4" s="53" t="s">
        <v>6</v>
      </c>
      <c r="I4" s="52" t="s">
        <v>54</v>
      </c>
      <c r="J4" s="53" t="s">
        <v>6</v>
      </c>
      <c r="K4" s="52" t="s">
        <v>54</v>
      </c>
      <c r="L4" s="53" t="s">
        <v>6</v>
      </c>
      <c r="M4" s="52" t="s">
        <v>54</v>
      </c>
      <c r="N4" s="53" t="s">
        <v>6</v>
      </c>
      <c r="O4" s="52" t="s">
        <v>54</v>
      </c>
      <c r="P4" s="53" t="s">
        <v>6</v>
      </c>
      <c r="Q4" s="65" t="s">
        <v>57</v>
      </c>
      <c r="R4" s="114" t="s">
        <v>56</v>
      </c>
      <c r="T4" s="17"/>
      <c r="U4" s="17"/>
      <c r="V4" s="17"/>
      <c r="W4" s="17"/>
      <c r="X4" s="17"/>
      <c r="AA4" s="151"/>
      <c r="AB4" s="153"/>
      <c r="AC4" s="155"/>
    </row>
    <row r="5" spans="2:29" s="54" customFormat="1" ht="39" hidden="1" thickBot="1">
      <c r="B5" s="44" t="s">
        <v>0</v>
      </c>
      <c r="C5" s="84"/>
      <c r="D5" s="85" t="s">
        <v>1</v>
      </c>
      <c r="E5" s="85" t="s">
        <v>48</v>
      </c>
      <c r="F5" s="86" t="s">
        <v>53</v>
      </c>
      <c r="G5" s="85" t="s">
        <v>39</v>
      </c>
      <c r="H5" s="87" t="s">
        <v>59</v>
      </c>
      <c r="I5" s="85" t="s">
        <v>28</v>
      </c>
      <c r="J5" s="87" t="s">
        <v>58</v>
      </c>
      <c r="K5" s="87" t="s">
        <v>60</v>
      </c>
      <c r="L5" s="87" t="s">
        <v>61</v>
      </c>
      <c r="M5" s="87" t="s">
        <v>62</v>
      </c>
      <c r="N5" s="88" t="s">
        <v>63</v>
      </c>
      <c r="O5" s="89" t="s">
        <v>64</v>
      </c>
      <c r="P5" s="89" t="s">
        <v>65</v>
      </c>
      <c r="Q5" s="90" t="s">
        <v>69</v>
      </c>
      <c r="R5" s="89" t="s">
        <v>66</v>
      </c>
      <c r="T5" s="113"/>
      <c r="U5" s="113"/>
      <c r="V5" s="113"/>
      <c r="W5" s="113"/>
      <c r="X5" s="113"/>
      <c r="AA5" s="61"/>
      <c r="AB5" s="62"/>
      <c r="AC5" s="62"/>
    </row>
    <row r="6" spans="2:29" ht="3.75" customHeight="1">
      <c r="B6" s="30"/>
      <c r="C6" s="91"/>
      <c r="D6" s="91"/>
      <c r="E6" s="91"/>
      <c r="F6" s="92"/>
      <c r="G6" s="91"/>
      <c r="H6" s="91"/>
      <c r="I6" s="91"/>
      <c r="J6" s="91"/>
      <c r="K6" s="91"/>
      <c r="L6" s="91"/>
      <c r="M6" s="91"/>
      <c r="N6" s="92"/>
      <c r="O6" s="92"/>
      <c r="P6" s="92"/>
      <c r="Q6" s="93"/>
      <c r="R6" s="92"/>
      <c r="T6" s="17"/>
      <c r="U6" s="17"/>
      <c r="V6" s="17"/>
      <c r="W6" s="17"/>
      <c r="X6" s="17"/>
      <c r="AA6" s="63"/>
      <c r="AB6" s="63"/>
      <c r="AC6" s="63"/>
    </row>
    <row r="7" spans="2:30" ht="12.75">
      <c r="B7" s="76">
        <v>1</v>
      </c>
      <c r="C7" s="94" t="s">
        <v>123</v>
      </c>
      <c r="D7" s="94" t="s">
        <v>124</v>
      </c>
      <c r="E7" s="94" t="s">
        <v>125</v>
      </c>
      <c r="F7" s="94">
        <v>101519</v>
      </c>
      <c r="G7" s="94" t="s">
        <v>126</v>
      </c>
      <c r="H7" s="94" t="s">
        <v>127</v>
      </c>
      <c r="I7" s="94" t="s">
        <v>128</v>
      </c>
      <c r="J7" s="94" t="s">
        <v>129</v>
      </c>
      <c r="K7" s="94" t="s">
        <v>130</v>
      </c>
      <c r="L7" s="94" t="s">
        <v>131</v>
      </c>
      <c r="M7" s="94" t="s">
        <v>132</v>
      </c>
      <c r="N7" s="94" t="s">
        <v>133</v>
      </c>
      <c r="O7" s="94"/>
      <c r="P7" s="94"/>
      <c r="Q7" s="94">
        <v>202775</v>
      </c>
      <c r="R7" s="94" t="s">
        <v>134</v>
      </c>
      <c r="S7" s="112">
        <v>202775</v>
      </c>
      <c r="T7" s="17" t="e">
        <v>#N/A</v>
      </c>
      <c r="U7" s="17"/>
      <c r="V7" s="17"/>
      <c r="W7" s="17"/>
      <c r="X7" s="17"/>
      <c r="AA7" s="1">
        <v>202775</v>
      </c>
      <c r="AB7" s="1" t="s">
        <v>82</v>
      </c>
      <c r="AC7" s="1" t="s">
        <v>464</v>
      </c>
      <c r="AD7" t="e">
        <v>#N/A</v>
      </c>
    </row>
    <row r="8" spans="2:30" ht="12.75">
      <c r="B8" s="76">
        <v>2</v>
      </c>
      <c r="C8" s="94" t="s">
        <v>135</v>
      </c>
      <c r="D8" s="94" t="s">
        <v>136</v>
      </c>
      <c r="E8" s="94" t="s">
        <v>137</v>
      </c>
      <c r="F8" s="95" t="s">
        <v>138</v>
      </c>
      <c r="G8" s="94" t="s">
        <v>126</v>
      </c>
      <c r="H8" s="94" t="s">
        <v>127</v>
      </c>
      <c r="I8" s="94" t="s">
        <v>128</v>
      </c>
      <c r="J8" s="94" t="s">
        <v>129</v>
      </c>
      <c r="K8" s="94" t="s">
        <v>130</v>
      </c>
      <c r="L8" s="94" t="s">
        <v>131</v>
      </c>
      <c r="M8" s="94" t="s">
        <v>132</v>
      </c>
      <c r="N8" s="95" t="s">
        <v>133</v>
      </c>
      <c r="O8" s="95" t="s">
        <v>139</v>
      </c>
      <c r="P8" s="95" t="s">
        <v>139</v>
      </c>
      <c r="Q8" s="96">
        <v>202785</v>
      </c>
      <c r="R8" s="95" t="s">
        <v>140</v>
      </c>
      <c r="S8">
        <v>202785</v>
      </c>
      <c r="T8" s="17" t="e">
        <v>#N/A</v>
      </c>
      <c r="U8" s="17"/>
      <c r="V8" s="17"/>
      <c r="W8" s="17"/>
      <c r="X8" s="17"/>
      <c r="AA8" s="1">
        <v>202785</v>
      </c>
      <c r="AB8" s="1" t="s">
        <v>82</v>
      </c>
      <c r="AC8" s="1" t="s">
        <v>465</v>
      </c>
      <c r="AD8" t="e">
        <v>#N/A</v>
      </c>
    </row>
    <row r="9" spans="2:30" ht="12.75">
      <c r="B9" s="77">
        <v>3</v>
      </c>
      <c r="C9" s="97" t="s">
        <v>141</v>
      </c>
      <c r="D9" s="97" t="s">
        <v>142</v>
      </c>
      <c r="E9" s="97" t="s">
        <v>143</v>
      </c>
      <c r="F9" s="98" t="s">
        <v>144</v>
      </c>
      <c r="G9" s="97" t="s">
        <v>145</v>
      </c>
      <c r="H9" s="97" t="s">
        <v>146</v>
      </c>
      <c r="I9" s="97" t="s">
        <v>147</v>
      </c>
      <c r="J9" s="97" t="s">
        <v>148</v>
      </c>
      <c r="K9" s="97" t="s">
        <v>130</v>
      </c>
      <c r="L9" s="97" t="s">
        <v>131</v>
      </c>
      <c r="M9" s="97" t="s">
        <v>132</v>
      </c>
      <c r="N9" s="98" t="s">
        <v>133</v>
      </c>
      <c r="O9" s="98" t="s">
        <v>139</v>
      </c>
      <c r="P9" s="98" t="s">
        <v>139</v>
      </c>
      <c r="Q9" s="99">
        <v>202787</v>
      </c>
      <c r="R9" s="98" t="s">
        <v>149</v>
      </c>
      <c r="S9">
        <v>202787</v>
      </c>
      <c r="T9" t="e">
        <v>#N/A</v>
      </c>
      <c r="AA9" s="2">
        <v>202787</v>
      </c>
      <c r="AB9" s="2" t="s">
        <v>82</v>
      </c>
      <c r="AC9" s="2" t="s">
        <v>466</v>
      </c>
      <c r="AD9" t="e">
        <v>#N/A</v>
      </c>
    </row>
    <row r="10" spans="2:30" ht="12.75">
      <c r="B10" s="78">
        <v>4</v>
      </c>
      <c r="C10" s="100" t="s">
        <v>150</v>
      </c>
      <c r="D10" s="100" t="s">
        <v>151</v>
      </c>
      <c r="E10" s="100" t="s">
        <v>152</v>
      </c>
      <c r="F10" s="101" t="s">
        <v>153</v>
      </c>
      <c r="G10" s="100" t="s">
        <v>126</v>
      </c>
      <c r="H10" s="100" t="s">
        <v>127</v>
      </c>
      <c r="I10" s="100" t="s">
        <v>128</v>
      </c>
      <c r="J10" s="100" t="s">
        <v>129</v>
      </c>
      <c r="K10" s="100" t="s">
        <v>130</v>
      </c>
      <c r="L10" s="100" t="s">
        <v>131</v>
      </c>
      <c r="M10" s="100" t="s">
        <v>132</v>
      </c>
      <c r="N10" s="101" t="s">
        <v>133</v>
      </c>
      <c r="O10" s="101" t="s">
        <v>139</v>
      </c>
      <c r="P10" s="101" t="s">
        <v>139</v>
      </c>
      <c r="Q10" s="102">
        <v>202790</v>
      </c>
      <c r="R10" s="101" t="s">
        <v>154</v>
      </c>
      <c r="S10">
        <v>202790</v>
      </c>
      <c r="T10" t="e">
        <v>#N/A</v>
      </c>
      <c r="AA10" s="3">
        <v>202790</v>
      </c>
      <c r="AB10" s="3" t="s">
        <v>82</v>
      </c>
      <c r="AC10" s="3" t="s">
        <v>467</v>
      </c>
      <c r="AD10" t="e">
        <v>#N/A</v>
      </c>
    </row>
    <row r="11" spans="2:30" ht="12.75">
      <c r="B11" s="79">
        <v>5</v>
      </c>
      <c r="C11" s="103" t="s">
        <v>155</v>
      </c>
      <c r="D11" s="103" t="s">
        <v>156</v>
      </c>
      <c r="E11" s="103" t="s">
        <v>157</v>
      </c>
      <c r="F11" s="104" t="s">
        <v>158</v>
      </c>
      <c r="G11" s="103" t="s">
        <v>145</v>
      </c>
      <c r="H11" s="103" t="s">
        <v>146</v>
      </c>
      <c r="I11" s="103" t="s">
        <v>147</v>
      </c>
      <c r="J11" s="103" t="s">
        <v>148</v>
      </c>
      <c r="K11" s="103" t="s">
        <v>130</v>
      </c>
      <c r="L11" s="103" t="s">
        <v>131</v>
      </c>
      <c r="M11" s="103" t="s">
        <v>132</v>
      </c>
      <c r="N11" s="104" t="s">
        <v>133</v>
      </c>
      <c r="O11" s="104" t="s">
        <v>139</v>
      </c>
      <c r="P11" s="104" t="s">
        <v>139</v>
      </c>
      <c r="Q11" s="105">
        <v>202793</v>
      </c>
      <c r="R11" s="104" t="s">
        <v>159</v>
      </c>
      <c r="S11">
        <v>202793</v>
      </c>
      <c r="T11" t="e">
        <v>#N/A</v>
      </c>
      <c r="AA11" s="6">
        <v>202793</v>
      </c>
      <c r="AB11" s="6" t="s">
        <v>82</v>
      </c>
      <c r="AC11" s="6" t="s">
        <v>468</v>
      </c>
      <c r="AD11" t="e">
        <v>#N/A</v>
      </c>
    </row>
    <row r="12" spans="2:30" ht="12.75">
      <c r="B12" s="80">
        <v>6</v>
      </c>
      <c r="C12" s="106" t="s">
        <v>160</v>
      </c>
      <c r="D12" s="106" t="s">
        <v>161</v>
      </c>
      <c r="E12" s="106" t="s">
        <v>162</v>
      </c>
      <c r="F12" s="107" t="s">
        <v>163</v>
      </c>
      <c r="G12" s="106" t="s">
        <v>126</v>
      </c>
      <c r="H12" s="106" t="s">
        <v>127</v>
      </c>
      <c r="I12" s="106" t="s">
        <v>128</v>
      </c>
      <c r="J12" s="106" t="s">
        <v>129</v>
      </c>
      <c r="K12" s="106" t="s">
        <v>130</v>
      </c>
      <c r="L12" s="106" t="s">
        <v>131</v>
      </c>
      <c r="M12" s="106" t="s">
        <v>132</v>
      </c>
      <c r="N12" s="107" t="s">
        <v>133</v>
      </c>
      <c r="O12" s="107" t="s">
        <v>139</v>
      </c>
      <c r="P12" s="107" t="s">
        <v>139</v>
      </c>
      <c r="Q12" s="108">
        <v>202794</v>
      </c>
      <c r="R12" s="107" t="s">
        <v>164</v>
      </c>
      <c r="S12">
        <v>202794</v>
      </c>
      <c r="T12" t="e">
        <v>#N/A</v>
      </c>
      <c r="AA12" s="5">
        <v>202794</v>
      </c>
      <c r="AB12" s="5" t="s">
        <v>82</v>
      </c>
      <c r="AC12" s="5" t="s">
        <v>469</v>
      </c>
      <c r="AD12" t="e">
        <v>#N/A</v>
      </c>
    </row>
    <row r="13" spans="2:30" ht="12.75">
      <c r="B13" s="81">
        <v>7</v>
      </c>
      <c r="C13" s="109" t="s">
        <v>165</v>
      </c>
      <c r="D13" s="109" t="s">
        <v>166</v>
      </c>
      <c r="E13" s="109" t="s">
        <v>167</v>
      </c>
      <c r="F13" s="110" t="s">
        <v>168</v>
      </c>
      <c r="G13" s="109" t="s">
        <v>145</v>
      </c>
      <c r="H13" s="109" t="s">
        <v>146</v>
      </c>
      <c r="I13" s="109" t="s">
        <v>147</v>
      </c>
      <c r="J13" s="109" t="s">
        <v>148</v>
      </c>
      <c r="K13" s="109" t="s">
        <v>130</v>
      </c>
      <c r="L13" s="109" t="s">
        <v>131</v>
      </c>
      <c r="M13" s="109" t="s">
        <v>132</v>
      </c>
      <c r="N13" s="110" t="s">
        <v>133</v>
      </c>
      <c r="O13" s="110" t="s">
        <v>139</v>
      </c>
      <c r="P13" s="110" t="s">
        <v>139</v>
      </c>
      <c r="Q13" s="111">
        <v>202797</v>
      </c>
      <c r="R13" s="110" t="s">
        <v>169</v>
      </c>
      <c r="S13">
        <v>202797</v>
      </c>
      <c r="T13" t="e">
        <v>#N/A</v>
      </c>
      <c r="AA13" s="4">
        <v>202797</v>
      </c>
      <c r="AB13" s="4" t="s">
        <v>82</v>
      </c>
      <c r="AC13" s="4" t="s">
        <v>470</v>
      </c>
      <c r="AD13" t="e">
        <v>#N/A</v>
      </c>
    </row>
    <row r="14" spans="2:30" ht="12.75">
      <c r="B14" s="35">
        <v>8</v>
      </c>
      <c r="C14" s="13" t="s">
        <v>170</v>
      </c>
      <c r="D14" s="13" t="s">
        <v>171</v>
      </c>
      <c r="E14" s="13" t="s">
        <v>172</v>
      </c>
      <c r="F14" s="82" t="s">
        <v>173</v>
      </c>
      <c r="G14" s="13" t="s">
        <v>145</v>
      </c>
      <c r="H14" s="13" t="s">
        <v>146</v>
      </c>
      <c r="I14" s="13" t="s">
        <v>147</v>
      </c>
      <c r="J14" s="13" t="s">
        <v>148</v>
      </c>
      <c r="K14" s="13" t="s">
        <v>130</v>
      </c>
      <c r="L14" s="13" t="s">
        <v>131</v>
      </c>
      <c r="M14" s="13" t="s">
        <v>132</v>
      </c>
      <c r="N14" s="82" t="s">
        <v>133</v>
      </c>
      <c r="O14" s="82" t="s">
        <v>139</v>
      </c>
      <c r="P14" s="82" t="s">
        <v>139</v>
      </c>
      <c r="Q14" s="83">
        <v>202799</v>
      </c>
      <c r="R14" s="82" t="s">
        <v>174</v>
      </c>
      <c r="S14">
        <v>202799</v>
      </c>
      <c r="T14" t="e">
        <v>#N/A</v>
      </c>
      <c r="AA14" s="64">
        <v>202799</v>
      </c>
      <c r="AB14" s="64" t="s">
        <v>82</v>
      </c>
      <c r="AC14" s="64" t="s">
        <v>471</v>
      </c>
      <c r="AD14" t="e">
        <v>#N/A</v>
      </c>
    </row>
    <row r="15" spans="2:30" ht="12.75">
      <c r="B15" s="35">
        <v>9</v>
      </c>
      <c r="C15" s="13" t="s">
        <v>175</v>
      </c>
      <c r="D15" s="13" t="s">
        <v>176</v>
      </c>
      <c r="E15" s="13" t="s">
        <v>177</v>
      </c>
      <c r="F15" s="13">
        <v>101401</v>
      </c>
      <c r="G15" s="13" t="s">
        <v>145</v>
      </c>
      <c r="H15" s="13" t="s">
        <v>146</v>
      </c>
      <c r="I15" s="13" t="s">
        <v>147</v>
      </c>
      <c r="J15" s="13" t="s">
        <v>148</v>
      </c>
      <c r="K15" s="13" t="s">
        <v>130</v>
      </c>
      <c r="L15" s="13" t="s">
        <v>131</v>
      </c>
      <c r="M15" s="13" t="s">
        <v>132</v>
      </c>
      <c r="N15" s="13" t="s">
        <v>133</v>
      </c>
      <c r="O15" s="13"/>
      <c r="P15" s="13"/>
      <c r="Q15" s="13">
        <v>202800</v>
      </c>
      <c r="R15" s="13" t="s">
        <v>178</v>
      </c>
      <c r="S15">
        <v>202800</v>
      </c>
      <c r="T15" t="e">
        <v>#N/A</v>
      </c>
      <c r="AA15">
        <v>202800</v>
      </c>
      <c r="AB15" s="64" t="s">
        <v>82</v>
      </c>
      <c r="AC15" s="64" t="s">
        <v>472</v>
      </c>
      <c r="AD15" t="e">
        <v>#N/A</v>
      </c>
    </row>
    <row r="16" spans="2:30" ht="12.75">
      <c r="B16" s="35">
        <v>10</v>
      </c>
      <c r="C16" s="13" t="s">
        <v>179</v>
      </c>
      <c r="D16" s="13" t="s">
        <v>180</v>
      </c>
      <c r="E16" s="13" t="s">
        <v>181</v>
      </c>
      <c r="F16" s="82" t="s">
        <v>182</v>
      </c>
      <c r="G16" s="13" t="s">
        <v>126</v>
      </c>
      <c r="H16" s="13" t="s">
        <v>127</v>
      </c>
      <c r="I16" s="13" t="s">
        <v>128</v>
      </c>
      <c r="J16" s="13" t="s">
        <v>129</v>
      </c>
      <c r="K16" s="13" t="s">
        <v>130</v>
      </c>
      <c r="L16" s="13" t="s">
        <v>131</v>
      </c>
      <c r="M16" s="13" t="s">
        <v>132</v>
      </c>
      <c r="N16" s="82" t="s">
        <v>133</v>
      </c>
      <c r="O16" s="82" t="s">
        <v>139</v>
      </c>
      <c r="P16" s="82" t="s">
        <v>139</v>
      </c>
      <c r="Q16" s="83">
        <v>202801</v>
      </c>
      <c r="R16" s="82" t="s">
        <v>183</v>
      </c>
      <c r="S16">
        <v>202801</v>
      </c>
      <c r="T16" t="e">
        <v>#N/A</v>
      </c>
      <c r="AA16">
        <v>202801</v>
      </c>
      <c r="AB16" t="s">
        <v>82</v>
      </c>
      <c r="AC16" t="s">
        <v>465</v>
      </c>
      <c r="AD16" t="e">
        <v>#N/A</v>
      </c>
    </row>
    <row r="17" spans="2:30" ht="12.75">
      <c r="B17" s="35">
        <v>11</v>
      </c>
      <c r="C17" s="13" t="s">
        <v>184</v>
      </c>
      <c r="D17" s="13" t="s">
        <v>185</v>
      </c>
      <c r="E17" s="13" t="s">
        <v>186</v>
      </c>
      <c r="F17" s="82" t="s">
        <v>187</v>
      </c>
      <c r="G17" s="13" t="s">
        <v>145</v>
      </c>
      <c r="H17" s="13" t="s">
        <v>146</v>
      </c>
      <c r="I17" s="13" t="s">
        <v>147</v>
      </c>
      <c r="J17" s="13" t="s">
        <v>148</v>
      </c>
      <c r="K17" s="13" t="s">
        <v>130</v>
      </c>
      <c r="L17" s="13" t="s">
        <v>131</v>
      </c>
      <c r="M17" s="13" t="s">
        <v>132</v>
      </c>
      <c r="N17" s="82" t="s">
        <v>133</v>
      </c>
      <c r="O17" s="82" t="s">
        <v>139</v>
      </c>
      <c r="P17" s="82" t="s">
        <v>139</v>
      </c>
      <c r="Q17" s="83">
        <v>202802</v>
      </c>
      <c r="R17" s="82" t="s">
        <v>188</v>
      </c>
      <c r="S17">
        <v>202802</v>
      </c>
      <c r="T17" t="e">
        <v>#N/A</v>
      </c>
      <c r="AA17">
        <v>202802</v>
      </c>
      <c r="AB17" t="s">
        <v>82</v>
      </c>
      <c r="AC17" t="s">
        <v>471</v>
      </c>
      <c r="AD17" t="e">
        <v>#N/A</v>
      </c>
    </row>
    <row r="18" spans="2:30" ht="12.75">
      <c r="B18" s="35">
        <v>12</v>
      </c>
      <c r="C18" t="s">
        <v>189</v>
      </c>
      <c r="D18" s="35" t="s">
        <v>190</v>
      </c>
      <c r="E18" t="s">
        <v>191</v>
      </c>
      <c r="F18" s="35">
        <v>101202</v>
      </c>
      <c r="G18" t="s">
        <v>126</v>
      </c>
      <c r="H18" s="35" t="s">
        <v>127</v>
      </c>
      <c r="I18" t="s">
        <v>128</v>
      </c>
      <c r="J18" s="35" t="s">
        <v>129</v>
      </c>
      <c r="K18" t="s">
        <v>192</v>
      </c>
      <c r="L18" s="35" t="s">
        <v>193</v>
      </c>
      <c r="M18" t="s">
        <v>132</v>
      </c>
      <c r="N18" s="35" t="s">
        <v>133</v>
      </c>
      <c r="O18"/>
      <c r="P18" s="35"/>
      <c r="Q18">
        <v>202804</v>
      </c>
      <c r="R18" s="82" t="s">
        <v>194</v>
      </c>
      <c r="S18">
        <v>202804</v>
      </c>
      <c r="T18" t="e">
        <v>#N/A</v>
      </c>
      <c r="AA18">
        <v>202810</v>
      </c>
      <c r="AB18" t="s">
        <v>82</v>
      </c>
      <c r="AC18" t="s">
        <v>473</v>
      </c>
      <c r="AD18" t="e">
        <v>#N/A</v>
      </c>
    </row>
    <row r="19" spans="2:30" ht="12.75">
      <c r="B19" s="35">
        <v>13</v>
      </c>
      <c r="C19" s="13" t="s">
        <v>195</v>
      </c>
      <c r="D19" s="13" t="s">
        <v>196</v>
      </c>
      <c r="E19" s="13" t="s">
        <v>197</v>
      </c>
      <c r="F19" s="82" t="s">
        <v>198</v>
      </c>
      <c r="G19" s="13" t="s">
        <v>126</v>
      </c>
      <c r="H19" s="13" t="s">
        <v>127</v>
      </c>
      <c r="I19" s="13" t="s">
        <v>128</v>
      </c>
      <c r="J19" s="13" t="s">
        <v>129</v>
      </c>
      <c r="K19" s="13" t="s">
        <v>192</v>
      </c>
      <c r="L19" s="13" t="s">
        <v>193</v>
      </c>
      <c r="M19" s="13" t="s">
        <v>132</v>
      </c>
      <c r="N19" s="82" t="s">
        <v>133</v>
      </c>
      <c r="O19" s="82" t="s">
        <v>139</v>
      </c>
      <c r="P19" s="82" t="s">
        <v>139</v>
      </c>
      <c r="Q19" s="83">
        <v>202810</v>
      </c>
      <c r="R19" s="82" t="s">
        <v>199</v>
      </c>
      <c r="S19">
        <v>202810</v>
      </c>
      <c r="T19" t="e">
        <v>#N/A</v>
      </c>
      <c r="AA19">
        <v>202812</v>
      </c>
      <c r="AB19" t="s">
        <v>82</v>
      </c>
      <c r="AC19" t="s">
        <v>470</v>
      </c>
      <c r="AD19" t="e">
        <v>#N/A</v>
      </c>
    </row>
    <row r="20" spans="2:30" ht="12.75">
      <c r="B20" s="35">
        <v>14</v>
      </c>
      <c r="F20" s="82" t="s">
        <v>139</v>
      </c>
      <c r="N20" s="82" t="s">
        <v>139</v>
      </c>
      <c r="O20" s="82" t="s">
        <v>139</v>
      </c>
      <c r="P20" s="82" t="s">
        <v>139</v>
      </c>
      <c r="Q20" s="83">
        <v>202812</v>
      </c>
      <c r="R20" s="82" t="s">
        <v>200</v>
      </c>
      <c r="S20">
        <v>202812</v>
      </c>
      <c r="T20" t="e">
        <v>#N/A</v>
      </c>
      <c r="AA20">
        <v>202813</v>
      </c>
      <c r="AB20" t="s">
        <v>82</v>
      </c>
      <c r="AC20" t="s">
        <v>474</v>
      </c>
      <c r="AD20" t="e">
        <v>#N/A</v>
      </c>
    </row>
    <row r="21" spans="2:30" ht="12.75">
      <c r="B21" s="35">
        <v>15</v>
      </c>
      <c r="C21" s="13" t="s">
        <v>201</v>
      </c>
      <c r="D21" s="13" t="s">
        <v>202</v>
      </c>
      <c r="E21" s="13" t="s">
        <v>203</v>
      </c>
      <c r="F21" s="82" t="s">
        <v>204</v>
      </c>
      <c r="G21" s="13" t="s">
        <v>126</v>
      </c>
      <c r="H21" s="13" t="s">
        <v>127</v>
      </c>
      <c r="I21" s="13" t="s">
        <v>128</v>
      </c>
      <c r="J21" s="13" t="s">
        <v>129</v>
      </c>
      <c r="K21" s="13" t="s">
        <v>130</v>
      </c>
      <c r="L21" s="13" t="s">
        <v>131</v>
      </c>
      <c r="M21" s="13" t="s">
        <v>132</v>
      </c>
      <c r="N21" s="82" t="s">
        <v>133</v>
      </c>
      <c r="O21" s="82" t="s">
        <v>139</v>
      </c>
      <c r="P21" s="82" t="s">
        <v>139</v>
      </c>
      <c r="Q21" s="83">
        <v>202813</v>
      </c>
      <c r="R21" s="82" t="s">
        <v>205</v>
      </c>
      <c r="S21">
        <v>202813</v>
      </c>
      <c r="T21" t="e">
        <v>#N/A</v>
      </c>
      <c r="AA21">
        <v>202814</v>
      </c>
      <c r="AB21" t="s">
        <v>82</v>
      </c>
      <c r="AC21" t="s">
        <v>475</v>
      </c>
      <c r="AD21" t="e">
        <v>#N/A</v>
      </c>
    </row>
    <row r="22" spans="2:30" ht="12.75">
      <c r="B22" s="35">
        <v>16</v>
      </c>
      <c r="C22" s="13" t="s">
        <v>206</v>
      </c>
      <c r="D22" s="13" t="s">
        <v>207</v>
      </c>
      <c r="E22" s="13" t="s">
        <v>208</v>
      </c>
      <c r="F22" s="82" t="s">
        <v>209</v>
      </c>
      <c r="G22" s="13" t="s">
        <v>126</v>
      </c>
      <c r="H22" s="13" t="s">
        <v>127</v>
      </c>
      <c r="I22" s="13" t="s">
        <v>128</v>
      </c>
      <c r="J22" s="13" t="s">
        <v>129</v>
      </c>
      <c r="K22" s="13" t="s">
        <v>130</v>
      </c>
      <c r="L22" s="13" t="s">
        <v>131</v>
      </c>
      <c r="M22" s="13" t="s">
        <v>132</v>
      </c>
      <c r="N22" s="82" t="s">
        <v>133</v>
      </c>
      <c r="O22" s="82" t="s">
        <v>139</v>
      </c>
      <c r="P22" s="82" t="s">
        <v>139</v>
      </c>
      <c r="Q22" s="83">
        <v>202814</v>
      </c>
      <c r="R22" s="82" t="s">
        <v>210</v>
      </c>
      <c r="S22">
        <v>202814</v>
      </c>
      <c r="T22" t="e">
        <v>#N/A</v>
      </c>
      <c r="AA22">
        <v>202817</v>
      </c>
      <c r="AB22" t="s">
        <v>82</v>
      </c>
      <c r="AC22" t="s">
        <v>476</v>
      </c>
      <c r="AD22" t="e">
        <v>#N/A</v>
      </c>
    </row>
    <row r="23" spans="2:30" ht="12.75">
      <c r="B23" s="35">
        <v>17</v>
      </c>
      <c r="C23" s="13" t="s">
        <v>211</v>
      </c>
      <c r="D23" s="13" t="s">
        <v>212</v>
      </c>
      <c r="E23" s="13" t="s">
        <v>213</v>
      </c>
      <c r="F23" s="82" t="s">
        <v>214</v>
      </c>
      <c r="G23" s="13" t="s">
        <v>145</v>
      </c>
      <c r="H23" s="13" t="s">
        <v>146</v>
      </c>
      <c r="I23" s="13" t="s">
        <v>147</v>
      </c>
      <c r="J23" s="13" t="s">
        <v>148</v>
      </c>
      <c r="K23" s="13" t="s">
        <v>130</v>
      </c>
      <c r="L23" s="13" t="s">
        <v>131</v>
      </c>
      <c r="M23" s="13" t="s">
        <v>132</v>
      </c>
      <c r="N23" s="82" t="s">
        <v>133</v>
      </c>
      <c r="O23" s="82" t="s">
        <v>139</v>
      </c>
      <c r="P23" s="82" t="s">
        <v>139</v>
      </c>
      <c r="Q23" s="83">
        <v>202817</v>
      </c>
      <c r="R23" s="82" t="s">
        <v>215</v>
      </c>
      <c r="S23">
        <v>202817</v>
      </c>
      <c r="T23" t="e">
        <v>#N/A</v>
      </c>
      <c r="AA23">
        <v>202819</v>
      </c>
      <c r="AB23" t="s">
        <v>82</v>
      </c>
      <c r="AC23" t="s">
        <v>468</v>
      </c>
      <c r="AD23" t="e">
        <v>#N/A</v>
      </c>
    </row>
    <row r="24" spans="2:30" ht="12.75">
      <c r="B24" s="35">
        <v>18</v>
      </c>
      <c r="C24" s="13" t="s">
        <v>216</v>
      </c>
      <c r="D24" s="13" t="s">
        <v>217</v>
      </c>
      <c r="E24" s="13" t="s">
        <v>218</v>
      </c>
      <c r="F24" s="82" t="s">
        <v>219</v>
      </c>
      <c r="G24" s="13" t="s">
        <v>145</v>
      </c>
      <c r="H24" s="13" t="s">
        <v>146</v>
      </c>
      <c r="I24" s="13" t="s">
        <v>147</v>
      </c>
      <c r="J24" s="13" t="s">
        <v>148</v>
      </c>
      <c r="K24" s="13" t="s">
        <v>130</v>
      </c>
      <c r="L24" s="13" t="s">
        <v>131</v>
      </c>
      <c r="M24" s="13" t="s">
        <v>132</v>
      </c>
      <c r="N24" s="82" t="s">
        <v>133</v>
      </c>
      <c r="O24" s="82" t="s">
        <v>139</v>
      </c>
      <c r="P24" s="82" t="s">
        <v>139</v>
      </c>
      <c r="Q24" s="83">
        <v>202819</v>
      </c>
      <c r="R24" s="82" t="s">
        <v>220</v>
      </c>
      <c r="S24">
        <v>202819</v>
      </c>
      <c r="T24" t="e">
        <v>#N/A</v>
      </c>
      <c r="AA24">
        <v>202820</v>
      </c>
      <c r="AB24" t="s">
        <v>82</v>
      </c>
      <c r="AC24" t="s">
        <v>477</v>
      </c>
      <c r="AD24" t="e">
        <v>#N/A</v>
      </c>
    </row>
    <row r="25" spans="2:30" ht="12.75">
      <c r="B25" s="35">
        <v>19</v>
      </c>
      <c r="C25" s="13" t="s">
        <v>221</v>
      </c>
      <c r="D25" s="13" t="s">
        <v>222</v>
      </c>
      <c r="E25" s="13" t="s">
        <v>223</v>
      </c>
      <c r="F25" s="82" t="s">
        <v>224</v>
      </c>
      <c r="G25" s="13" t="s">
        <v>145</v>
      </c>
      <c r="H25" s="13" t="s">
        <v>146</v>
      </c>
      <c r="I25" s="13" t="s">
        <v>147</v>
      </c>
      <c r="J25" s="13" t="s">
        <v>148</v>
      </c>
      <c r="K25" s="13" t="s">
        <v>130</v>
      </c>
      <c r="L25" s="13" t="s">
        <v>131</v>
      </c>
      <c r="M25" s="13" t="s">
        <v>132</v>
      </c>
      <c r="N25" s="82" t="s">
        <v>133</v>
      </c>
      <c r="O25" s="82" t="s">
        <v>139</v>
      </c>
      <c r="P25" s="82" t="s">
        <v>139</v>
      </c>
      <c r="Q25" s="83">
        <v>202820</v>
      </c>
      <c r="R25" s="82" t="s">
        <v>225</v>
      </c>
      <c r="S25">
        <v>202820</v>
      </c>
      <c r="T25" t="e">
        <v>#N/A</v>
      </c>
      <c r="AA25">
        <v>202821</v>
      </c>
      <c r="AB25" t="s">
        <v>82</v>
      </c>
      <c r="AC25" t="s">
        <v>478</v>
      </c>
      <c r="AD25" t="e">
        <v>#N/A</v>
      </c>
    </row>
    <row r="26" spans="2:30" ht="12.75">
      <c r="B26" s="35">
        <v>20</v>
      </c>
      <c r="C26" s="13" t="s">
        <v>221</v>
      </c>
      <c r="D26" s="13" t="s">
        <v>226</v>
      </c>
      <c r="E26" s="13" t="s">
        <v>227</v>
      </c>
      <c r="F26" s="82" t="s">
        <v>228</v>
      </c>
      <c r="G26" s="13" t="s">
        <v>145</v>
      </c>
      <c r="H26" s="13" t="s">
        <v>146</v>
      </c>
      <c r="I26" s="13" t="s">
        <v>147</v>
      </c>
      <c r="J26" s="13" t="s">
        <v>148</v>
      </c>
      <c r="K26" s="13" t="s">
        <v>130</v>
      </c>
      <c r="L26" s="13" t="s">
        <v>131</v>
      </c>
      <c r="M26" s="13" t="s">
        <v>132</v>
      </c>
      <c r="N26" s="82" t="s">
        <v>133</v>
      </c>
      <c r="O26" s="82" t="s">
        <v>139</v>
      </c>
      <c r="P26" s="82" t="s">
        <v>139</v>
      </c>
      <c r="Q26" s="83">
        <v>202821</v>
      </c>
      <c r="R26" s="82" t="s">
        <v>229</v>
      </c>
      <c r="S26">
        <v>202821</v>
      </c>
      <c r="T26" t="e">
        <v>#N/A</v>
      </c>
      <c r="AA26">
        <v>202826</v>
      </c>
      <c r="AB26" t="s">
        <v>82</v>
      </c>
      <c r="AC26" t="s">
        <v>464</v>
      </c>
      <c r="AD26" t="e">
        <v>#N/A</v>
      </c>
    </row>
    <row r="27" spans="2:30" ht="12.75">
      <c r="B27" s="35">
        <v>21</v>
      </c>
      <c r="C27" s="13" t="s">
        <v>230</v>
      </c>
      <c r="D27" s="13" t="s">
        <v>231</v>
      </c>
      <c r="E27" s="13" t="s">
        <v>232</v>
      </c>
      <c r="F27" s="82" t="s">
        <v>233</v>
      </c>
      <c r="G27" s="13" t="s">
        <v>145</v>
      </c>
      <c r="H27" s="13" t="s">
        <v>146</v>
      </c>
      <c r="I27" s="13" t="s">
        <v>147</v>
      </c>
      <c r="J27" s="13" t="s">
        <v>148</v>
      </c>
      <c r="K27" s="13" t="s">
        <v>130</v>
      </c>
      <c r="L27" s="13" t="s">
        <v>131</v>
      </c>
      <c r="M27" s="13" t="s">
        <v>132</v>
      </c>
      <c r="N27" s="82" t="s">
        <v>133</v>
      </c>
      <c r="O27" s="82" t="s">
        <v>139</v>
      </c>
      <c r="P27" s="82" t="s">
        <v>139</v>
      </c>
      <c r="Q27" s="83">
        <v>202826</v>
      </c>
      <c r="R27" s="82" t="s">
        <v>234</v>
      </c>
      <c r="S27">
        <v>202826</v>
      </c>
      <c r="T27" t="e">
        <v>#N/A</v>
      </c>
      <c r="AA27">
        <v>202835</v>
      </c>
      <c r="AB27" t="s">
        <v>82</v>
      </c>
      <c r="AC27" t="s">
        <v>470</v>
      </c>
      <c r="AD27" t="e">
        <v>#N/A</v>
      </c>
    </row>
    <row r="28" spans="2:30" ht="12.75">
      <c r="B28" s="35">
        <v>22</v>
      </c>
      <c r="C28" s="13" t="s">
        <v>235</v>
      </c>
      <c r="D28" s="13" t="s">
        <v>236</v>
      </c>
      <c r="E28" s="13" t="s">
        <v>237</v>
      </c>
      <c r="F28" s="82" t="s">
        <v>238</v>
      </c>
      <c r="G28" s="13" t="s">
        <v>126</v>
      </c>
      <c r="H28" s="13" t="s">
        <v>127</v>
      </c>
      <c r="I28" s="13" t="s">
        <v>128</v>
      </c>
      <c r="J28" s="13" t="s">
        <v>129</v>
      </c>
      <c r="K28" s="13" t="s">
        <v>192</v>
      </c>
      <c r="L28" s="13" t="s">
        <v>193</v>
      </c>
      <c r="M28" s="13" t="s">
        <v>132</v>
      </c>
      <c r="N28" s="82" t="s">
        <v>133</v>
      </c>
      <c r="O28" s="82" t="s">
        <v>139</v>
      </c>
      <c r="P28" s="82" t="s">
        <v>139</v>
      </c>
      <c r="Q28" s="83">
        <v>202835</v>
      </c>
      <c r="R28" s="82" t="s">
        <v>239</v>
      </c>
      <c r="S28">
        <v>202835</v>
      </c>
      <c r="T28" t="e">
        <v>#N/A</v>
      </c>
      <c r="AA28">
        <v>202840</v>
      </c>
      <c r="AB28" t="s">
        <v>82</v>
      </c>
      <c r="AC28" t="s">
        <v>479</v>
      </c>
      <c r="AD28" t="e">
        <v>#N/A</v>
      </c>
    </row>
    <row r="29" spans="2:30" ht="12.75">
      <c r="B29" s="35">
        <v>23</v>
      </c>
      <c r="C29" s="13" t="s">
        <v>240</v>
      </c>
      <c r="D29" s="13" t="s">
        <v>241</v>
      </c>
      <c r="E29" s="13" t="s">
        <v>242</v>
      </c>
      <c r="F29" s="82" t="s">
        <v>243</v>
      </c>
      <c r="G29" s="13" t="s">
        <v>145</v>
      </c>
      <c r="H29" s="13" t="s">
        <v>146</v>
      </c>
      <c r="I29" s="13" t="s">
        <v>147</v>
      </c>
      <c r="J29" s="13" t="s">
        <v>148</v>
      </c>
      <c r="K29" s="13" t="s">
        <v>130</v>
      </c>
      <c r="L29" s="13" t="s">
        <v>131</v>
      </c>
      <c r="M29" s="13" t="s">
        <v>132</v>
      </c>
      <c r="N29" s="82" t="s">
        <v>133</v>
      </c>
      <c r="O29" s="82" t="s">
        <v>139</v>
      </c>
      <c r="P29" s="82" t="s">
        <v>139</v>
      </c>
      <c r="Q29" s="83">
        <v>202840</v>
      </c>
      <c r="R29" s="82" t="s">
        <v>244</v>
      </c>
      <c r="S29">
        <v>202840</v>
      </c>
      <c r="T29" t="e">
        <v>#N/A</v>
      </c>
      <c r="AA29">
        <v>202841</v>
      </c>
      <c r="AB29" t="s">
        <v>82</v>
      </c>
      <c r="AC29" t="s">
        <v>464</v>
      </c>
      <c r="AD29" t="e">
        <v>#N/A</v>
      </c>
    </row>
    <row r="30" spans="2:30" ht="12.75">
      <c r="B30" s="35">
        <v>24</v>
      </c>
      <c r="C30" s="13" t="s">
        <v>245</v>
      </c>
      <c r="D30" s="13" t="s">
        <v>246</v>
      </c>
      <c r="E30" s="13" t="s">
        <v>247</v>
      </c>
      <c r="F30" s="82" t="s">
        <v>248</v>
      </c>
      <c r="G30" s="13" t="s">
        <v>126</v>
      </c>
      <c r="H30" s="13" t="s">
        <v>127</v>
      </c>
      <c r="I30" s="13" t="s">
        <v>128</v>
      </c>
      <c r="J30" s="13" t="s">
        <v>129</v>
      </c>
      <c r="K30" s="13" t="s">
        <v>130</v>
      </c>
      <c r="L30" s="13" t="s">
        <v>131</v>
      </c>
      <c r="M30" s="13" t="s">
        <v>132</v>
      </c>
      <c r="N30" s="82" t="s">
        <v>133</v>
      </c>
      <c r="O30" s="82" t="s">
        <v>139</v>
      </c>
      <c r="P30" s="82" t="s">
        <v>139</v>
      </c>
      <c r="Q30" s="83">
        <v>202841</v>
      </c>
      <c r="R30" s="82" t="s">
        <v>249</v>
      </c>
      <c r="S30">
        <v>202841</v>
      </c>
      <c r="T30" t="e">
        <v>#N/A</v>
      </c>
      <c r="AA30">
        <v>202843</v>
      </c>
      <c r="AB30" t="s">
        <v>82</v>
      </c>
      <c r="AC30" t="s">
        <v>464</v>
      </c>
      <c r="AD30" t="e">
        <v>#N/A</v>
      </c>
    </row>
    <row r="31" spans="2:30" ht="12.75">
      <c r="B31" s="35">
        <v>25</v>
      </c>
      <c r="C31" s="13" t="s">
        <v>250</v>
      </c>
      <c r="D31" s="13" t="s">
        <v>251</v>
      </c>
      <c r="E31" s="13" t="s">
        <v>252</v>
      </c>
      <c r="F31" s="82" t="s">
        <v>253</v>
      </c>
      <c r="G31" s="13" t="s">
        <v>145</v>
      </c>
      <c r="H31" s="13" t="s">
        <v>146</v>
      </c>
      <c r="I31" s="13" t="s">
        <v>147</v>
      </c>
      <c r="J31" s="13" t="s">
        <v>148</v>
      </c>
      <c r="K31" s="13" t="s">
        <v>130</v>
      </c>
      <c r="L31" s="13" t="s">
        <v>131</v>
      </c>
      <c r="M31" s="13" t="s">
        <v>132</v>
      </c>
      <c r="N31" s="82" t="s">
        <v>133</v>
      </c>
      <c r="O31" s="82" t="s">
        <v>139</v>
      </c>
      <c r="P31" s="82" t="s">
        <v>139</v>
      </c>
      <c r="Q31" s="83">
        <v>202843</v>
      </c>
      <c r="R31" s="82" t="s">
        <v>254</v>
      </c>
      <c r="S31">
        <v>202843</v>
      </c>
      <c r="T31" t="e">
        <v>#N/A</v>
      </c>
      <c r="AA31">
        <v>202850</v>
      </c>
      <c r="AB31" t="s">
        <v>82</v>
      </c>
      <c r="AC31" t="s">
        <v>473</v>
      </c>
      <c r="AD31" t="e">
        <v>#N/A</v>
      </c>
    </row>
    <row r="32" spans="2:30" ht="12.75">
      <c r="B32" s="35">
        <v>26</v>
      </c>
      <c r="C32" s="13" t="s">
        <v>255</v>
      </c>
      <c r="D32" s="13" t="s">
        <v>256</v>
      </c>
      <c r="E32" s="13" t="s">
        <v>257</v>
      </c>
      <c r="F32" s="82" t="s">
        <v>258</v>
      </c>
      <c r="G32" s="13" t="s">
        <v>126</v>
      </c>
      <c r="H32" s="13" t="s">
        <v>127</v>
      </c>
      <c r="I32" s="13" t="s">
        <v>128</v>
      </c>
      <c r="J32" s="13" t="s">
        <v>129</v>
      </c>
      <c r="K32" s="13" t="s">
        <v>192</v>
      </c>
      <c r="L32" s="13" t="s">
        <v>193</v>
      </c>
      <c r="M32" s="13" t="s">
        <v>132</v>
      </c>
      <c r="N32" s="82" t="s">
        <v>133</v>
      </c>
      <c r="O32" s="82" t="s">
        <v>139</v>
      </c>
      <c r="P32" s="82" t="s">
        <v>139</v>
      </c>
      <c r="Q32" s="83">
        <v>202850</v>
      </c>
      <c r="R32" s="82" t="s">
        <v>259</v>
      </c>
      <c r="S32">
        <v>202850</v>
      </c>
      <c r="T32" t="e">
        <v>#N/A</v>
      </c>
      <c r="AA32">
        <v>202852</v>
      </c>
      <c r="AB32" t="s">
        <v>82</v>
      </c>
      <c r="AC32" t="s">
        <v>480</v>
      </c>
      <c r="AD32" t="e">
        <v>#N/A</v>
      </c>
    </row>
    <row r="33" spans="2:30" ht="12.75">
      <c r="B33" s="35">
        <v>27</v>
      </c>
      <c r="C33" s="13" t="s">
        <v>260</v>
      </c>
      <c r="D33" s="13" t="s">
        <v>207</v>
      </c>
      <c r="E33" s="13" t="s">
        <v>261</v>
      </c>
      <c r="F33" s="82" t="s">
        <v>262</v>
      </c>
      <c r="G33" s="13" t="s">
        <v>126</v>
      </c>
      <c r="H33" s="13" t="s">
        <v>127</v>
      </c>
      <c r="I33" s="13" t="s">
        <v>128</v>
      </c>
      <c r="J33" s="13" t="s">
        <v>129</v>
      </c>
      <c r="K33" s="13" t="s">
        <v>192</v>
      </c>
      <c r="L33" s="13" t="s">
        <v>193</v>
      </c>
      <c r="M33" s="13" t="s">
        <v>132</v>
      </c>
      <c r="N33" s="82" t="s">
        <v>133</v>
      </c>
      <c r="O33" s="82" t="s">
        <v>139</v>
      </c>
      <c r="P33" s="82" t="s">
        <v>139</v>
      </c>
      <c r="Q33" s="83">
        <v>202852</v>
      </c>
      <c r="R33" s="82" t="s">
        <v>263</v>
      </c>
      <c r="S33">
        <v>202852</v>
      </c>
      <c r="T33" t="e">
        <v>#N/A</v>
      </c>
      <c r="AA33">
        <v>202854</v>
      </c>
      <c r="AB33" t="s">
        <v>82</v>
      </c>
      <c r="AC33" t="s">
        <v>468</v>
      </c>
      <c r="AD33" t="e">
        <v>#N/A</v>
      </c>
    </row>
    <row r="34" spans="2:30" ht="12.75">
      <c r="B34" s="35">
        <v>28</v>
      </c>
      <c r="C34" s="13" t="s">
        <v>264</v>
      </c>
      <c r="D34" s="13" t="s">
        <v>142</v>
      </c>
      <c r="E34" s="13" t="s">
        <v>265</v>
      </c>
      <c r="F34" s="82" t="s">
        <v>266</v>
      </c>
      <c r="G34" s="13" t="s">
        <v>145</v>
      </c>
      <c r="H34" s="13" t="s">
        <v>146</v>
      </c>
      <c r="I34" s="13" t="s">
        <v>147</v>
      </c>
      <c r="J34" s="13" t="s">
        <v>148</v>
      </c>
      <c r="K34" s="13" t="s">
        <v>130</v>
      </c>
      <c r="L34" s="13" t="s">
        <v>131</v>
      </c>
      <c r="M34" s="13" t="s">
        <v>132</v>
      </c>
      <c r="N34" s="82" t="s">
        <v>133</v>
      </c>
      <c r="O34" s="82" t="s">
        <v>139</v>
      </c>
      <c r="P34" s="82" t="s">
        <v>139</v>
      </c>
      <c r="Q34" s="83">
        <v>202853</v>
      </c>
      <c r="R34" s="82" t="s">
        <v>267</v>
      </c>
      <c r="S34">
        <v>202853</v>
      </c>
      <c r="T34" t="e">
        <v>#N/A</v>
      </c>
      <c r="AA34">
        <v>202857</v>
      </c>
      <c r="AB34" t="s">
        <v>82</v>
      </c>
      <c r="AC34" t="s">
        <v>480</v>
      </c>
      <c r="AD34" t="e">
        <v>#N/A</v>
      </c>
    </row>
    <row r="35" spans="2:30" ht="12.75">
      <c r="B35" s="35">
        <v>29</v>
      </c>
      <c r="C35" s="13" t="s">
        <v>268</v>
      </c>
      <c r="D35" s="13" t="s">
        <v>269</v>
      </c>
      <c r="E35" s="13" t="s">
        <v>270</v>
      </c>
      <c r="F35" s="82" t="s">
        <v>271</v>
      </c>
      <c r="G35" s="13" t="s">
        <v>145</v>
      </c>
      <c r="H35" s="13" t="s">
        <v>146</v>
      </c>
      <c r="I35" s="13" t="s">
        <v>147</v>
      </c>
      <c r="J35" s="13" t="s">
        <v>148</v>
      </c>
      <c r="K35" s="13" t="s">
        <v>130</v>
      </c>
      <c r="L35" s="13" t="s">
        <v>131</v>
      </c>
      <c r="M35" s="13" t="s">
        <v>132</v>
      </c>
      <c r="N35" s="82" t="s">
        <v>133</v>
      </c>
      <c r="O35" s="82" t="s">
        <v>139</v>
      </c>
      <c r="P35" s="82" t="s">
        <v>139</v>
      </c>
      <c r="Q35" s="83">
        <v>202854</v>
      </c>
      <c r="R35" s="82" t="s">
        <v>272</v>
      </c>
      <c r="S35">
        <v>202854</v>
      </c>
      <c r="T35" t="e">
        <v>#N/A</v>
      </c>
      <c r="AA35">
        <v>202859</v>
      </c>
      <c r="AB35" t="s">
        <v>82</v>
      </c>
      <c r="AC35" t="s">
        <v>464</v>
      </c>
      <c r="AD35" t="e">
        <v>#N/A</v>
      </c>
    </row>
    <row r="36" spans="2:30" ht="12.75">
      <c r="B36" s="35">
        <v>30</v>
      </c>
      <c r="C36" s="13" t="s">
        <v>273</v>
      </c>
      <c r="D36" s="13" t="s">
        <v>180</v>
      </c>
      <c r="E36" s="13" t="s">
        <v>274</v>
      </c>
      <c r="F36" s="82" t="s">
        <v>275</v>
      </c>
      <c r="G36" s="13" t="s">
        <v>126</v>
      </c>
      <c r="H36" s="13" t="s">
        <v>127</v>
      </c>
      <c r="I36" s="13" t="s">
        <v>128</v>
      </c>
      <c r="J36" s="13" t="s">
        <v>129</v>
      </c>
      <c r="K36" s="13" t="s">
        <v>192</v>
      </c>
      <c r="L36" s="13" t="s">
        <v>193</v>
      </c>
      <c r="M36" s="13" t="s">
        <v>132</v>
      </c>
      <c r="N36" s="82" t="s">
        <v>133</v>
      </c>
      <c r="O36" s="82" t="s">
        <v>139</v>
      </c>
      <c r="P36" s="82" t="s">
        <v>139</v>
      </c>
      <c r="Q36" s="83">
        <v>202857</v>
      </c>
      <c r="R36" s="82" t="s">
        <v>276</v>
      </c>
      <c r="S36">
        <v>202857</v>
      </c>
      <c r="T36" t="e">
        <v>#N/A</v>
      </c>
      <c r="AA36">
        <v>202860</v>
      </c>
      <c r="AB36" t="s">
        <v>82</v>
      </c>
      <c r="AC36" t="s">
        <v>468</v>
      </c>
      <c r="AD36" t="e">
        <v>#N/A</v>
      </c>
    </row>
    <row r="37" spans="2:30" ht="12.75">
      <c r="B37" s="35">
        <v>31</v>
      </c>
      <c r="C37" s="13" t="s">
        <v>277</v>
      </c>
      <c r="D37" s="13" t="s">
        <v>176</v>
      </c>
      <c r="E37" s="13" t="s">
        <v>278</v>
      </c>
      <c r="F37" s="82" t="s">
        <v>279</v>
      </c>
      <c r="G37" s="13" t="s">
        <v>126</v>
      </c>
      <c r="H37" s="13" t="s">
        <v>127</v>
      </c>
      <c r="I37" s="13" t="s">
        <v>128</v>
      </c>
      <c r="J37" s="13" t="s">
        <v>129</v>
      </c>
      <c r="K37" s="13" t="s">
        <v>130</v>
      </c>
      <c r="L37" s="13" t="s">
        <v>131</v>
      </c>
      <c r="M37" s="13" t="s">
        <v>132</v>
      </c>
      <c r="N37" s="82" t="s">
        <v>133</v>
      </c>
      <c r="O37" s="82" t="s">
        <v>139</v>
      </c>
      <c r="P37" s="82" t="s">
        <v>139</v>
      </c>
      <c r="Q37" s="83">
        <v>202859</v>
      </c>
      <c r="R37" s="82" t="s">
        <v>280</v>
      </c>
      <c r="S37">
        <v>202859</v>
      </c>
      <c r="T37" t="e">
        <v>#N/A</v>
      </c>
      <c r="AA37">
        <v>202861</v>
      </c>
      <c r="AB37" t="s">
        <v>82</v>
      </c>
      <c r="AC37" t="s">
        <v>464</v>
      </c>
      <c r="AD37" t="e">
        <v>#N/A</v>
      </c>
    </row>
    <row r="38" spans="2:30" ht="12.75">
      <c r="B38" s="35">
        <v>32</v>
      </c>
      <c r="C38" s="13" t="s">
        <v>281</v>
      </c>
      <c r="D38" s="13" t="s">
        <v>142</v>
      </c>
      <c r="E38" s="13" t="s">
        <v>282</v>
      </c>
      <c r="F38" s="82" t="s">
        <v>283</v>
      </c>
      <c r="G38" s="13" t="s">
        <v>145</v>
      </c>
      <c r="H38" s="13" t="s">
        <v>146</v>
      </c>
      <c r="I38" s="13" t="s">
        <v>147</v>
      </c>
      <c r="J38" s="13" t="s">
        <v>148</v>
      </c>
      <c r="K38" s="13" t="s">
        <v>130</v>
      </c>
      <c r="L38" s="13" t="s">
        <v>131</v>
      </c>
      <c r="M38" s="13" t="s">
        <v>132</v>
      </c>
      <c r="N38" s="82" t="s">
        <v>133</v>
      </c>
      <c r="O38" s="82" t="s">
        <v>139</v>
      </c>
      <c r="P38" s="82" t="s">
        <v>139</v>
      </c>
      <c r="Q38" s="83">
        <v>202860</v>
      </c>
      <c r="R38" s="82" t="s">
        <v>284</v>
      </c>
      <c r="S38">
        <v>202860</v>
      </c>
      <c r="T38" t="e">
        <v>#N/A</v>
      </c>
      <c r="AA38">
        <v>202865</v>
      </c>
      <c r="AB38" t="s">
        <v>82</v>
      </c>
      <c r="AC38" t="s">
        <v>471</v>
      </c>
      <c r="AD38" t="e">
        <v>#N/A</v>
      </c>
    </row>
    <row r="39" spans="2:30" ht="12.75">
      <c r="B39" s="35">
        <v>33</v>
      </c>
      <c r="C39" s="13" t="s">
        <v>285</v>
      </c>
      <c r="D39" s="13" t="s">
        <v>286</v>
      </c>
      <c r="E39" s="13" t="s">
        <v>287</v>
      </c>
      <c r="F39" s="82" t="s">
        <v>288</v>
      </c>
      <c r="G39" s="13" t="s">
        <v>145</v>
      </c>
      <c r="H39" s="13" t="s">
        <v>146</v>
      </c>
      <c r="I39" s="13" t="s">
        <v>147</v>
      </c>
      <c r="J39" s="13" t="s">
        <v>148</v>
      </c>
      <c r="K39" s="13" t="s">
        <v>130</v>
      </c>
      <c r="L39" s="13" t="s">
        <v>131</v>
      </c>
      <c r="M39" s="13" t="s">
        <v>132</v>
      </c>
      <c r="N39" s="82" t="s">
        <v>133</v>
      </c>
      <c r="O39" s="82" t="s">
        <v>139</v>
      </c>
      <c r="P39" s="82" t="s">
        <v>139</v>
      </c>
      <c r="Q39" s="83">
        <v>202861</v>
      </c>
      <c r="R39" s="82" t="s">
        <v>289</v>
      </c>
      <c r="S39">
        <v>202861</v>
      </c>
      <c r="T39" t="e">
        <v>#N/A</v>
      </c>
      <c r="AA39">
        <v>202867</v>
      </c>
      <c r="AB39" t="s">
        <v>82</v>
      </c>
      <c r="AC39" t="s">
        <v>466</v>
      </c>
      <c r="AD39" t="e">
        <v>#N/A</v>
      </c>
    </row>
    <row r="40" spans="2:30" ht="12.75">
      <c r="B40" s="35">
        <v>34</v>
      </c>
      <c r="C40" s="13" t="s">
        <v>290</v>
      </c>
      <c r="D40" s="13" t="s">
        <v>231</v>
      </c>
      <c r="E40" s="13" t="s">
        <v>291</v>
      </c>
      <c r="F40" s="82" t="s">
        <v>292</v>
      </c>
      <c r="G40" s="13" t="s">
        <v>145</v>
      </c>
      <c r="H40" s="13" t="s">
        <v>146</v>
      </c>
      <c r="I40" s="13" t="s">
        <v>147</v>
      </c>
      <c r="J40" s="13" t="s">
        <v>148</v>
      </c>
      <c r="K40" s="13" t="s">
        <v>130</v>
      </c>
      <c r="L40" s="13" t="s">
        <v>131</v>
      </c>
      <c r="M40" s="13" t="s">
        <v>132</v>
      </c>
      <c r="N40" s="82" t="s">
        <v>133</v>
      </c>
      <c r="O40" s="82" t="s">
        <v>139</v>
      </c>
      <c r="P40" s="82" t="s">
        <v>139</v>
      </c>
      <c r="Q40" s="83">
        <v>202865</v>
      </c>
      <c r="R40" s="82" t="s">
        <v>293</v>
      </c>
      <c r="S40">
        <v>202865</v>
      </c>
      <c r="T40" t="e">
        <v>#N/A</v>
      </c>
      <c r="AA40">
        <v>202869</v>
      </c>
      <c r="AB40" t="s">
        <v>82</v>
      </c>
      <c r="AC40" t="s">
        <v>466</v>
      </c>
      <c r="AD40" t="e">
        <v>#N/A</v>
      </c>
    </row>
    <row r="41" spans="2:30" ht="12.75">
      <c r="B41" s="35">
        <v>35</v>
      </c>
      <c r="C41" s="13" t="s">
        <v>294</v>
      </c>
      <c r="D41" s="13" t="s">
        <v>180</v>
      </c>
      <c r="E41" s="13" t="s">
        <v>295</v>
      </c>
      <c r="F41" s="82" t="s">
        <v>296</v>
      </c>
      <c r="G41" s="13" t="s">
        <v>145</v>
      </c>
      <c r="H41" s="13" t="s">
        <v>146</v>
      </c>
      <c r="I41" s="13" t="s">
        <v>147</v>
      </c>
      <c r="J41" s="13" t="s">
        <v>148</v>
      </c>
      <c r="K41" s="13" t="s">
        <v>130</v>
      </c>
      <c r="L41" s="13" t="s">
        <v>131</v>
      </c>
      <c r="M41" s="13" t="s">
        <v>132</v>
      </c>
      <c r="N41" s="82" t="s">
        <v>133</v>
      </c>
      <c r="O41" s="82" t="s">
        <v>139</v>
      </c>
      <c r="P41" s="82" t="s">
        <v>139</v>
      </c>
      <c r="Q41" s="83">
        <v>202866</v>
      </c>
      <c r="R41" s="82" t="s">
        <v>297</v>
      </c>
      <c r="S41">
        <v>202866</v>
      </c>
      <c r="T41" t="e">
        <v>#N/A</v>
      </c>
      <c r="AA41">
        <v>202870</v>
      </c>
      <c r="AB41" t="s">
        <v>82</v>
      </c>
      <c r="AC41" t="s">
        <v>478</v>
      </c>
      <c r="AD41" t="e">
        <v>#N/A</v>
      </c>
    </row>
    <row r="42" spans="2:30" ht="12.75">
      <c r="B42" s="35">
        <v>36</v>
      </c>
      <c r="C42" s="13" t="s">
        <v>298</v>
      </c>
      <c r="D42" s="13" t="s">
        <v>269</v>
      </c>
      <c r="E42" s="13" t="s">
        <v>299</v>
      </c>
      <c r="F42" s="82" t="s">
        <v>300</v>
      </c>
      <c r="G42" s="13" t="s">
        <v>145</v>
      </c>
      <c r="H42" s="13" t="s">
        <v>146</v>
      </c>
      <c r="I42" s="13" t="s">
        <v>147</v>
      </c>
      <c r="J42" s="13" t="s">
        <v>148</v>
      </c>
      <c r="K42" s="13" t="s">
        <v>130</v>
      </c>
      <c r="L42" s="13" t="s">
        <v>131</v>
      </c>
      <c r="M42" s="13" t="s">
        <v>132</v>
      </c>
      <c r="N42" s="82" t="s">
        <v>133</v>
      </c>
      <c r="O42" s="82" t="s">
        <v>139</v>
      </c>
      <c r="P42" s="82" t="s">
        <v>139</v>
      </c>
      <c r="Q42" s="83">
        <v>202867</v>
      </c>
      <c r="R42" s="82" t="s">
        <v>301</v>
      </c>
      <c r="S42">
        <v>202867</v>
      </c>
      <c r="T42" t="e">
        <v>#N/A</v>
      </c>
      <c r="AA42">
        <v>202874</v>
      </c>
      <c r="AB42" t="s">
        <v>82</v>
      </c>
      <c r="AC42" t="s">
        <v>464</v>
      </c>
      <c r="AD42" t="e">
        <v>#N/A</v>
      </c>
    </row>
    <row r="43" spans="2:30" ht="12.75">
      <c r="B43" s="35">
        <v>37</v>
      </c>
      <c r="C43" s="13" t="s">
        <v>302</v>
      </c>
      <c r="D43" s="13" t="s">
        <v>303</v>
      </c>
      <c r="E43" s="13" t="s">
        <v>304</v>
      </c>
      <c r="F43" s="82" t="s">
        <v>305</v>
      </c>
      <c r="G43" s="13" t="s">
        <v>145</v>
      </c>
      <c r="H43" s="13" t="s">
        <v>146</v>
      </c>
      <c r="I43" s="13" t="s">
        <v>147</v>
      </c>
      <c r="J43" s="13" t="s">
        <v>148</v>
      </c>
      <c r="K43" s="13" t="s">
        <v>130</v>
      </c>
      <c r="L43" s="13" t="s">
        <v>131</v>
      </c>
      <c r="M43" s="13" t="s">
        <v>132</v>
      </c>
      <c r="N43" s="82" t="s">
        <v>133</v>
      </c>
      <c r="O43" s="82" t="s">
        <v>139</v>
      </c>
      <c r="P43" s="82" t="s">
        <v>139</v>
      </c>
      <c r="Q43" s="83">
        <v>202869</v>
      </c>
      <c r="R43" s="82" t="s">
        <v>306</v>
      </c>
      <c r="S43">
        <v>202869</v>
      </c>
      <c r="T43" t="e">
        <v>#N/A</v>
      </c>
      <c r="AA43">
        <v>202878</v>
      </c>
      <c r="AB43" t="s">
        <v>82</v>
      </c>
      <c r="AC43" t="s">
        <v>469</v>
      </c>
      <c r="AD43" t="e">
        <v>#N/A</v>
      </c>
    </row>
    <row r="44" spans="2:30" ht="12.75">
      <c r="B44" s="35">
        <v>38</v>
      </c>
      <c r="C44" s="13" t="s">
        <v>307</v>
      </c>
      <c r="D44" s="13" t="s">
        <v>308</v>
      </c>
      <c r="E44" s="13" t="s">
        <v>309</v>
      </c>
      <c r="F44" s="82" t="s">
        <v>310</v>
      </c>
      <c r="G44" s="13" t="s">
        <v>145</v>
      </c>
      <c r="H44" s="13" t="s">
        <v>146</v>
      </c>
      <c r="I44" s="13" t="s">
        <v>147</v>
      </c>
      <c r="J44" s="13" t="s">
        <v>148</v>
      </c>
      <c r="K44" s="13" t="s">
        <v>130</v>
      </c>
      <c r="L44" s="13" t="s">
        <v>131</v>
      </c>
      <c r="M44" s="13" t="s">
        <v>132</v>
      </c>
      <c r="N44" s="82" t="s">
        <v>133</v>
      </c>
      <c r="O44" s="82" t="s">
        <v>139</v>
      </c>
      <c r="P44" s="82" t="s">
        <v>139</v>
      </c>
      <c r="Q44" s="83">
        <v>202870</v>
      </c>
      <c r="R44" s="82" t="s">
        <v>311</v>
      </c>
      <c r="S44">
        <v>202870</v>
      </c>
      <c r="T44" t="e">
        <v>#N/A</v>
      </c>
      <c r="AA44">
        <v>202885</v>
      </c>
      <c r="AB44" t="s">
        <v>82</v>
      </c>
      <c r="AC44" t="s">
        <v>466</v>
      </c>
      <c r="AD44" t="e">
        <v>#N/A</v>
      </c>
    </row>
    <row r="45" spans="2:30" ht="12.75">
      <c r="B45" s="35">
        <v>39</v>
      </c>
      <c r="C45" s="13" t="s">
        <v>312</v>
      </c>
      <c r="D45" s="13" t="s">
        <v>313</v>
      </c>
      <c r="E45" s="13" t="s">
        <v>314</v>
      </c>
      <c r="F45" s="82" t="s">
        <v>315</v>
      </c>
      <c r="G45" s="13" t="s">
        <v>126</v>
      </c>
      <c r="H45" s="13" t="s">
        <v>127</v>
      </c>
      <c r="I45" s="13" t="s">
        <v>128</v>
      </c>
      <c r="J45" s="13" t="s">
        <v>129</v>
      </c>
      <c r="K45" s="13" t="s">
        <v>130</v>
      </c>
      <c r="L45" s="13" t="s">
        <v>131</v>
      </c>
      <c r="M45" s="13" t="s">
        <v>132</v>
      </c>
      <c r="N45" s="82" t="s">
        <v>133</v>
      </c>
      <c r="O45" s="82" t="s">
        <v>139</v>
      </c>
      <c r="P45" s="82" t="s">
        <v>139</v>
      </c>
      <c r="Q45" s="83">
        <v>202874</v>
      </c>
      <c r="R45" s="82" t="s">
        <v>316</v>
      </c>
      <c r="S45">
        <v>202874</v>
      </c>
      <c r="T45" t="e">
        <v>#N/A</v>
      </c>
      <c r="AA45">
        <v>202887</v>
      </c>
      <c r="AB45" t="s">
        <v>82</v>
      </c>
      <c r="AC45" t="s">
        <v>478</v>
      </c>
      <c r="AD45" t="e">
        <v>#N/A</v>
      </c>
    </row>
    <row r="46" spans="2:30" ht="12.75">
      <c r="B46" s="35">
        <v>40</v>
      </c>
      <c r="C46" s="13" t="s">
        <v>317</v>
      </c>
      <c r="D46" s="13" t="s">
        <v>318</v>
      </c>
      <c r="E46" s="13" t="s">
        <v>319</v>
      </c>
      <c r="F46" s="82" t="s">
        <v>320</v>
      </c>
      <c r="G46" s="13" t="s">
        <v>126</v>
      </c>
      <c r="H46" s="13" t="s">
        <v>127</v>
      </c>
      <c r="I46" s="13" t="s">
        <v>128</v>
      </c>
      <c r="J46" s="13" t="s">
        <v>129</v>
      </c>
      <c r="K46" s="13" t="s">
        <v>192</v>
      </c>
      <c r="L46" s="13" t="s">
        <v>193</v>
      </c>
      <c r="M46" s="13" t="s">
        <v>132</v>
      </c>
      <c r="N46" s="82" t="s">
        <v>133</v>
      </c>
      <c r="O46" s="82" t="s">
        <v>139</v>
      </c>
      <c r="P46" s="82" t="s">
        <v>139</v>
      </c>
      <c r="Q46" s="83">
        <v>202878</v>
      </c>
      <c r="R46" s="82" t="s">
        <v>321</v>
      </c>
      <c r="S46">
        <v>202878</v>
      </c>
      <c r="T46" t="e">
        <v>#N/A</v>
      </c>
      <c r="AA46">
        <v>202890</v>
      </c>
      <c r="AB46" t="s">
        <v>82</v>
      </c>
      <c r="AC46" t="s">
        <v>464</v>
      </c>
      <c r="AD46" t="e">
        <v>#N/A</v>
      </c>
    </row>
    <row r="47" spans="2:30" ht="12.75">
      <c r="B47" s="35">
        <v>41</v>
      </c>
      <c r="C47" s="13" t="s">
        <v>322</v>
      </c>
      <c r="D47" s="13" t="s">
        <v>161</v>
      </c>
      <c r="E47" s="13" t="s">
        <v>323</v>
      </c>
      <c r="F47" s="82" t="s">
        <v>324</v>
      </c>
      <c r="G47" s="13" t="s">
        <v>145</v>
      </c>
      <c r="H47" s="13" t="s">
        <v>146</v>
      </c>
      <c r="I47" s="13" t="s">
        <v>147</v>
      </c>
      <c r="J47" s="13" t="s">
        <v>148</v>
      </c>
      <c r="K47" s="13" t="s">
        <v>130</v>
      </c>
      <c r="L47" s="13" t="s">
        <v>131</v>
      </c>
      <c r="M47" s="13" t="s">
        <v>132</v>
      </c>
      <c r="N47" s="82" t="s">
        <v>133</v>
      </c>
      <c r="O47" s="82" t="s">
        <v>139</v>
      </c>
      <c r="P47" s="82" t="s">
        <v>139</v>
      </c>
      <c r="Q47" s="83">
        <v>202885</v>
      </c>
      <c r="R47" s="82" t="s">
        <v>325</v>
      </c>
      <c r="S47">
        <v>202885</v>
      </c>
      <c r="T47" t="e">
        <v>#N/A</v>
      </c>
      <c r="AA47">
        <v>202893</v>
      </c>
      <c r="AB47" t="s">
        <v>82</v>
      </c>
      <c r="AC47" t="s">
        <v>464</v>
      </c>
      <c r="AD47" t="e">
        <v>#N/A</v>
      </c>
    </row>
    <row r="48" spans="2:30" ht="12.75">
      <c r="B48" s="35">
        <v>42</v>
      </c>
      <c r="C48" s="13" t="s">
        <v>326</v>
      </c>
      <c r="D48" s="13" t="s">
        <v>156</v>
      </c>
      <c r="E48" s="13" t="s">
        <v>327</v>
      </c>
      <c r="F48" s="82" t="s">
        <v>328</v>
      </c>
      <c r="G48" s="13" t="s">
        <v>145</v>
      </c>
      <c r="H48" s="13" t="s">
        <v>146</v>
      </c>
      <c r="I48" s="13" t="s">
        <v>147</v>
      </c>
      <c r="J48" s="13" t="s">
        <v>148</v>
      </c>
      <c r="K48" s="13" t="s">
        <v>130</v>
      </c>
      <c r="L48" s="13" t="s">
        <v>131</v>
      </c>
      <c r="M48" s="13" t="s">
        <v>132</v>
      </c>
      <c r="N48" s="82" t="s">
        <v>133</v>
      </c>
      <c r="O48" s="82" t="s">
        <v>139</v>
      </c>
      <c r="P48" s="82" t="s">
        <v>139</v>
      </c>
      <c r="Q48" s="83">
        <v>202887</v>
      </c>
      <c r="R48" s="82" t="s">
        <v>329</v>
      </c>
      <c r="S48">
        <v>202887</v>
      </c>
      <c r="T48" t="e">
        <v>#N/A</v>
      </c>
      <c r="AA48">
        <v>202894</v>
      </c>
      <c r="AB48" t="s">
        <v>82</v>
      </c>
      <c r="AC48" t="s">
        <v>480</v>
      </c>
      <c r="AD48" t="e">
        <v>#N/A</v>
      </c>
    </row>
    <row r="49" spans="2:30" ht="12.75">
      <c r="B49" s="35">
        <v>43</v>
      </c>
      <c r="C49" s="13" t="s">
        <v>330</v>
      </c>
      <c r="D49" s="13" t="s">
        <v>331</v>
      </c>
      <c r="E49" s="13" t="s">
        <v>332</v>
      </c>
      <c r="F49" s="82" t="s">
        <v>333</v>
      </c>
      <c r="G49" s="13" t="s">
        <v>145</v>
      </c>
      <c r="H49" s="13" t="s">
        <v>146</v>
      </c>
      <c r="I49" s="13" t="s">
        <v>147</v>
      </c>
      <c r="J49" s="13" t="s">
        <v>148</v>
      </c>
      <c r="K49" s="13" t="s">
        <v>130</v>
      </c>
      <c r="L49" s="13" t="s">
        <v>131</v>
      </c>
      <c r="M49" s="13" t="s">
        <v>132</v>
      </c>
      <c r="N49" s="82" t="s">
        <v>133</v>
      </c>
      <c r="O49" s="82" t="s">
        <v>139</v>
      </c>
      <c r="P49" s="82" t="s">
        <v>139</v>
      </c>
      <c r="Q49" s="83">
        <v>202889</v>
      </c>
      <c r="R49" s="82" t="s">
        <v>334</v>
      </c>
      <c r="S49">
        <v>202889</v>
      </c>
      <c r="T49" t="e">
        <v>#N/A</v>
      </c>
      <c r="AA49">
        <v>202896</v>
      </c>
      <c r="AB49" t="s">
        <v>82</v>
      </c>
      <c r="AC49" t="s">
        <v>471</v>
      </c>
      <c r="AD49" t="e">
        <v>#N/A</v>
      </c>
    </row>
    <row r="50" spans="2:30" ht="12.75">
      <c r="B50" s="35">
        <v>44</v>
      </c>
      <c r="C50" s="13" t="s">
        <v>335</v>
      </c>
      <c r="D50" s="13" t="s">
        <v>336</v>
      </c>
      <c r="E50" s="13" t="s">
        <v>337</v>
      </c>
      <c r="F50" s="82" t="s">
        <v>338</v>
      </c>
      <c r="G50" s="13" t="s">
        <v>126</v>
      </c>
      <c r="H50" s="13" t="s">
        <v>127</v>
      </c>
      <c r="I50" s="13" t="s">
        <v>128</v>
      </c>
      <c r="J50" s="13" t="s">
        <v>129</v>
      </c>
      <c r="K50" s="13" t="s">
        <v>130</v>
      </c>
      <c r="L50" s="13" t="s">
        <v>131</v>
      </c>
      <c r="M50" s="13" t="s">
        <v>132</v>
      </c>
      <c r="N50" s="82" t="s">
        <v>133</v>
      </c>
      <c r="O50" s="82" t="s">
        <v>139</v>
      </c>
      <c r="P50" s="82" t="s">
        <v>139</v>
      </c>
      <c r="Q50" s="83">
        <v>202890</v>
      </c>
      <c r="R50" s="82" t="s">
        <v>339</v>
      </c>
      <c r="S50">
        <v>202890</v>
      </c>
      <c r="T50" t="e">
        <v>#N/A</v>
      </c>
      <c r="AA50">
        <v>202897</v>
      </c>
      <c r="AB50" t="s">
        <v>82</v>
      </c>
      <c r="AC50" t="s">
        <v>481</v>
      </c>
      <c r="AD50" t="e">
        <v>#N/A</v>
      </c>
    </row>
    <row r="51" spans="2:30" ht="12.75">
      <c r="B51" s="35">
        <v>45</v>
      </c>
      <c r="C51" s="13" t="s">
        <v>340</v>
      </c>
      <c r="D51" s="13" t="s">
        <v>341</v>
      </c>
      <c r="E51" s="13" t="s">
        <v>342</v>
      </c>
      <c r="F51" s="82" t="s">
        <v>343</v>
      </c>
      <c r="G51" s="13" t="s">
        <v>126</v>
      </c>
      <c r="H51" s="13" t="s">
        <v>127</v>
      </c>
      <c r="I51" s="13" t="s">
        <v>128</v>
      </c>
      <c r="J51" s="13" t="s">
        <v>129</v>
      </c>
      <c r="K51" s="13" t="s">
        <v>130</v>
      </c>
      <c r="L51" s="13" t="s">
        <v>131</v>
      </c>
      <c r="M51" s="13" t="s">
        <v>132</v>
      </c>
      <c r="N51" s="82" t="s">
        <v>133</v>
      </c>
      <c r="O51" s="82" t="s">
        <v>139</v>
      </c>
      <c r="P51" s="82" t="s">
        <v>139</v>
      </c>
      <c r="Q51" s="83">
        <v>202893</v>
      </c>
      <c r="R51" s="82" t="s">
        <v>344</v>
      </c>
      <c r="S51">
        <v>202893</v>
      </c>
      <c r="T51" t="e">
        <v>#N/A</v>
      </c>
      <c r="AA51">
        <v>202903</v>
      </c>
      <c r="AB51" t="s">
        <v>82</v>
      </c>
      <c r="AC51" t="s">
        <v>464</v>
      </c>
      <c r="AD51" t="e">
        <v>#N/A</v>
      </c>
    </row>
    <row r="52" spans="2:30" ht="12.75">
      <c r="B52" s="35">
        <v>46</v>
      </c>
      <c r="C52" s="13" t="s">
        <v>345</v>
      </c>
      <c r="D52" s="13" t="s">
        <v>176</v>
      </c>
      <c r="E52" s="13" t="s">
        <v>346</v>
      </c>
      <c r="F52" s="82" t="s">
        <v>347</v>
      </c>
      <c r="G52" s="13" t="s">
        <v>126</v>
      </c>
      <c r="H52" s="13" t="s">
        <v>127</v>
      </c>
      <c r="I52" s="13" t="s">
        <v>128</v>
      </c>
      <c r="J52" s="13" t="s">
        <v>129</v>
      </c>
      <c r="K52" s="13" t="s">
        <v>192</v>
      </c>
      <c r="L52" s="13" t="s">
        <v>193</v>
      </c>
      <c r="M52" s="13" t="s">
        <v>132</v>
      </c>
      <c r="N52" s="82" t="s">
        <v>133</v>
      </c>
      <c r="O52" s="82" t="s">
        <v>139</v>
      </c>
      <c r="P52" s="82" t="s">
        <v>139</v>
      </c>
      <c r="Q52" s="83">
        <v>202894</v>
      </c>
      <c r="R52" s="82" t="s">
        <v>348</v>
      </c>
      <c r="S52">
        <v>202894</v>
      </c>
      <c r="T52" t="e">
        <v>#N/A</v>
      </c>
      <c r="AA52">
        <v>202906</v>
      </c>
      <c r="AB52" t="s">
        <v>82</v>
      </c>
      <c r="AC52" t="s">
        <v>472</v>
      </c>
      <c r="AD52" t="e">
        <v>#N/A</v>
      </c>
    </row>
    <row r="53" spans="2:30" ht="12.75">
      <c r="B53" s="35">
        <v>47</v>
      </c>
      <c r="C53" s="13" t="s">
        <v>349</v>
      </c>
      <c r="D53" s="13" t="s">
        <v>124</v>
      </c>
      <c r="E53" s="13" t="s">
        <v>350</v>
      </c>
      <c r="F53" s="82" t="s">
        <v>351</v>
      </c>
      <c r="G53" s="13" t="s">
        <v>145</v>
      </c>
      <c r="H53" s="13" t="s">
        <v>146</v>
      </c>
      <c r="I53" s="13" t="s">
        <v>147</v>
      </c>
      <c r="J53" s="13" t="s">
        <v>148</v>
      </c>
      <c r="K53" s="13" t="s">
        <v>130</v>
      </c>
      <c r="L53" s="13" t="s">
        <v>131</v>
      </c>
      <c r="M53" s="13" t="s">
        <v>132</v>
      </c>
      <c r="N53" s="82" t="s">
        <v>133</v>
      </c>
      <c r="O53" s="82" t="s">
        <v>139</v>
      </c>
      <c r="P53" s="82" t="s">
        <v>139</v>
      </c>
      <c r="Q53" s="83">
        <v>202896</v>
      </c>
      <c r="R53" s="82" t="s">
        <v>352</v>
      </c>
      <c r="S53">
        <v>202896</v>
      </c>
      <c r="T53" t="e">
        <v>#N/A</v>
      </c>
      <c r="AA53">
        <v>202908</v>
      </c>
      <c r="AB53" t="s">
        <v>82</v>
      </c>
      <c r="AC53" t="s">
        <v>470</v>
      </c>
      <c r="AD53" t="e">
        <v>#N/A</v>
      </c>
    </row>
    <row r="54" spans="2:30" ht="12.75">
      <c r="B54" s="35">
        <v>48</v>
      </c>
      <c r="F54" s="82" t="s">
        <v>139</v>
      </c>
      <c r="N54" s="82" t="s">
        <v>139</v>
      </c>
      <c r="O54" s="82" t="s">
        <v>139</v>
      </c>
      <c r="P54" s="82" t="s">
        <v>139</v>
      </c>
      <c r="Q54" s="83">
        <v>202897</v>
      </c>
      <c r="R54" s="82" t="s">
        <v>353</v>
      </c>
      <c r="S54">
        <v>202897</v>
      </c>
      <c r="T54" t="e">
        <v>#N/A</v>
      </c>
      <c r="AA54">
        <v>202910</v>
      </c>
      <c r="AB54" t="s">
        <v>82</v>
      </c>
      <c r="AC54" t="s">
        <v>471</v>
      </c>
      <c r="AD54" t="e">
        <v>#N/A</v>
      </c>
    </row>
    <row r="55" spans="2:30" ht="12.75">
      <c r="B55" s="35">
        <v>49</v>
      </c>
      <c r="C55" s="13" t="s">
        <v>354</v>
      </c>
      <c r="D55" s="13" t="s">
        <v>161</v>
      </c>
      <c r="E55" s="13" t="s">
        <v>355</v>
      </c>
      <c r="F55" s="82" t="s">
        <v>356</v>
      </c>
      <c r="G55" s="13" t="s">
        <v>145</v>
      </c>
      <c r="H55" s="13" t="s">
        <v>146</v>
      </c>
      <c r="I55" s="13" t="s">
        <v>147</v>
      </c>
      <c r="J55" s="13" t="s">
        <v>148</v>
      </c>
      <c r="K55" s="13" t="s">
        <v>130</v>
      </c>
      <c r="L55" s="13" t="s">
        <v>131</v>
      </c>
      <c r="M55" s="13" t="s">
        <v>132</v>
      </c>
      <c r="N55" s="82" t="s">
        <v>133</v>
      </c>
      <c r="O55" s="82" t="s">
        <v>139</v>
      </c>
      <c r="P55" s="82" t="s">
        <v>139</v>
      </c>
      <c r="Q55" s="83">
        <v>202898</v>
      </c>
      <c r="R55" s="82" t="s">
        <v>357</v>
      </c>
      <c r="S55">
        <v>202898</v>
      </c>
      <c r="T55" t="e">
        <v>#N/A</v>
      </c>
      <c r="AA55">
        <v>202911</v>
      </c>
      <c r="AB55" t="s">
        <v>82</v>
      </c>
      <c r="AC55" t="s">
        <v>478</v>
      </c>
      <c r="AD55" t="e">
        <v>#N/A</v>
      </c>
    </row>
    <row r="56" spans="2:30" ht="12.75">
      <c r="B56" s="35">
        <v>50</v>
      </c>
      <c r="C56" s="13" t="s">
        <v>358</v>
      </c>
      <c r="D56" s="13" t="s">
        <v>359</v>
      </c>
      <c r="E56" s="13" t="s">
        <v>360</v>
      </c>
      <c r="F56" s="82" t="s">
        <v>361</v>
      </c>
      <c r="G56" s="13" t="s">
        <v>126</v>
      </c>
      <c r="H56" s="13" t="s">
        <v>127</v>
      </c>
      <c r="I56" s="13" t="s">
        <v>128</v>
      </c>
      <c r="J56" s="13" t="s">
        <v>129</v>
      </c>
      <c r="K56" s="13" t="s">
        <v>130</v>
      </c>
      <c r="L56" s="13" t="s">
        <v>131</v>
      </c>
      <c r="M56" s="13" t="s">
        <v>132</v>
      </c>
      <c r="N56" s="82" t="s">
        <v>133</v>
      </c>
      <c r="O56" s="82" t="s">
        <v>139</v>
      </c>
      <c r="P56" s="82" t="s">
        <v>139</v>
      </c>
      <c r="Q56" s="83">
        <v>202903</v>
      </c>
      <c r="R56" s="82" t="s">
        <v>362</v>
      </c>
      <c r="S56">
        <v>202903</v>
      </c>
      <c r="T56" t="e">
        <v>#N/A</v>
      </c>
      <c r="AA56">
        <v>202912</v>
      </c>
      <c r="AB56" t="s">
        <v>82</v>
      </c>
      <c r="AC56" t="s">
        <v>469</v>
      </c>
      <c r="AD56" t="e">
        <v>#N/A</v>
      </c>
    </row>
    <row r="57" spans="2:30" ht="12.75">
      <c r="B57" s="35">
        <v>51</v>
      </c>
      <c r="C57" s="13" t="s">
        <v>363</v>
      </c>
      <c r="D57" s="13" t="s">
        <v>246</v>
      </c>
      <c r="E57" s="13" t="s">
        <v>364</v>
      </c>
      <c r="F57" s="82" t="s">
        <v>365</v>
      </c>
      <c r="G57" s="13" t="s">
        <v>126</v>
      </c>
      <c r="H57" s="13" t="s">
        <v>127</v>
      </c>
      <c r="I57" s="13" t="s">
        <v>128</v>
      </c>
      <c r="J57" s="13" t="s">
        <v>129</v>
      </c>
      <c r="K57" s="13" t="s">
        <v>130</v>
      </c>
      <c r="L57" s="13" t="s">
        <v>131</v>
      </c>
      <c r="M57" s="13" t="s">
        <v>132</v>
      </c>
      <c r="N57" s="82" t="s">
        <v>133</v>
      </c>
      <c r="O57" s="82" t="s">
        <v>139</v>
      </c>
      <c r="P57" s="82" t="s">
        <v>139</v>
      </c>
      <c r="Q57" s="83">
        <v>202906</v>
      </c>
      <c r="R57" s="82" t="s">
        <v>366</v>
      </c>
      <c r="S57">
        <v>202906</v>
      </c>
      <c r="T57" t="e">
        <v>#N/A</v>
      </c>
      <c r="AA57">
        <v>202913</v>
      </c>
      <c r="AB57" t="s">
        <v>82</v>
      </c>
      <c r="AC57" t="s">
        <v>468</v>
      </c>
      <c r="AD57" t="e">
        <v>#N/A</v>
      </c>
    </row>
    <row r="58" spans="2:30" ht="12.75">
      <c r="B58" s="35">
        <v>52</v>
      </c>
      <c r="C58" s="13" t="s">
        <v>367</v>
      </c>
      <c r="D58" s="13" t="s">
        <v>222</v>
      </c>
      <c r="E58" s="13" t="s">
        <v>368</v>
      </c>
      <c r="F58" s="82" t="s">
        <v>369</v>
      </c>
      <c r="G58" s="13" t="s">
        <v>126</v>
      </c>
      <c r="H58" s="13" t="s">
        <v>127</v>
      </c>
      <c r="I58" s="13" t="s">
        <v>128</v>
      </c>
      <c r="J58" s="13" t="s">
        <v>129</v>
      </c>
      <c r="K58" s="13" t="s">
        <v>130</v>
      </c>
      <c r="L58" s="13" t="s">
        <v>131</v>
      </c>
      <c r="M58" s="13" t="s">
        <v>132</v>
      </c>
      <c r="N58" s="82" t="s">
        <v>133</v>
      </c>
      <c r="O58" s="82" t="s">
        <v>139</v>
      </c>
      <c r="P58" s="82" t="s">
        <v>139</v>
      </c>
      <c r="Q58" s="83">
        <v>202908</v>
      </c>
      <c r="R58" s="82" t="s">
        <v>370</v>
      </c>
      <c r="S58">
        <v>202908</v>
      </c>
      <c r="T58" t="e">
        <v>#N/A</v>
      </c>
      <c r="AA58">
        <v>202915</v>
      </c>
      <c r="AB58" t="s">
        <v>82</v>
      </c>
      <c r="AC58" t="s">
        <v>482</v>
      </c>
      <c r="AD58" t="e">
        <v>#N/A</v>
      </c>
    </row>
    <row r="59" spans="2:30" ht="12.75">
      <c r="B59" s="35">
        <v>53</v>
      </c>
      <c r="C59" s="13" t="s">
        <v>371</v>
      </c>
      <c r="D59" s="13" t="s">
        <v>372</v>
      </c>
      <c r="E59" s="13" t="s">
        <v>373</v>
      </c>
      <c r="F59" s="82" t="s">
        <v>374</v>
      </c>
      <c r="G59" s="13" t="s">
        <v>145</v>
      </c>
      <c r="H59" s="13" t="s">
        <v>146</v>
      </c>
      <c r="I59" s="13" t="s">
        <v>147</v>
      </c>
      <c r="J59" s="13" t="s">
        <v>148</v>
      </c>
      <c r="K59" s="13" t="s">
        <v>130</v>
      </c>
      <c r="L59" s="13" t="s">
        <v>131</v>
      </c>
      <c r="M59" s="13" t="s">
        <v>132</v>
      </c>
      <c r="N59" s="82" t="s">
        <v>133</v>
      </c>
      <c r="O59" s="82" t="s">
        <v>139</v>
      </c>
      <c r="P59" s="82" t="s">
        <v>139</v>
      </c>
      <c r="Q59" s="83">
        <v>202910</v>
      </c>
      <c r="R59" s="82" t="s">
        <v>375</v>
      </c>
      <c r="S59">
        <v>202910</v>
      </c>
      <c r="T59" t="e">
        <v>#N/A</v>
      </c>
      <c r="AA59">
        <v>202918</v>
      </c>
      <c r="AB59" t="s">
        <v>82</v>
      </c>
      <c r="AC59" t="s">
        <v>483</v>
      </c>
      <c r="AD59" t="e">
        <v>#N/A</v>
      </c>
    </row>
    <row r="60" spans="2:30" ht="12.75">
      <c r="B60" s="35">
        <v>54</v>
      </c>
      <c r="C60" s="13" t="s">
        <v>376</v>
      </c>
      <c r="D60" s="13" t="s">
        <v>377</v>
      </c>
      <c r="E60" s="13" t="s">
        <v>378</v>
      </c>
      <c r="F60" s="82" t="s">
        <v>379</v>
      </c>
      <c r="G60" s="13" t="s">
        <v>145</v>
      </c>
      <c r="H60" s="13" t="s">
        <v>146</v>
      </c>
      <c r="I60" s="13" t="s">
        <v>147</v>
      </c>
      <c r="J60" s="13" t="s">
        <v>148</v>
      </c>
      <c r="K60" s="13" t="s">
        <v>130</v>
      </c>
      <c r="L60" s="13" t="s">
        <v>131</v>
      </c>
      <c r="M60" s="13" t="s">
        <v>132</v>
      </c>
      <c r="N60" s="82" t="s">
        <v>133</v>
      </c>
      <c r="O60" s="82" t="s">
        <v>139</v>
      </c>
      <c r="P60" s="82" t="s">
        <v>139</v>
      </c>
      <c r="Q60" s="83">
        <v>202911</v>
      </c>
      <c r="R60" s="82" t="s">
        <v>380</v>
      </c>
      <c r="S60">
        <v>202911</v>
      </c>
      <c r="T60" t="e">
        <v>#N/A</v>
      </c>
      <c r="AA60">
        <v>202919</v>
      </c>
      <c r="AB60" t="s">
        <v>82</v>
      </c>
      <c r="AC60" t="s">
        <v>466</v>
      </c>
      <c r="AD60" t="e">
        <v>#N/A</v>
      </c>
    </row>
    <row r="61" spans="2:30" ht="12.75">
      <c r="B61" s="35">
        <v>55</v>
      </c>
      <c r="C61" s="13" t="s">
        <v>381</v>
      </c>
      <c r="D61" s="13" t="s">
        <v>196</v>
      </c>
      <c r="E61" s="13" t="s">
        <v>382</v>
      </c>
      <c r="F61" s="82" t="s">
        <v>383</v>
      </c>
      <c r="G61" s="13" t="s">
        <v>126</v>
      </c>
      <c r="H61" s="13" t="s">
        <v>127</v>
      </c>
      <c r="I61" s="13" t="s">
        <v>128</v>
      </c>
      <c r="J61" s="13" t="s">
        <v>129</v>
      </c>
      <c r="K61" s="13" t="s">
        <v>130</v>
      </c>
      <c r="L61" s="13" t="s">
        <v>131</v>
      </c>
      <c r="M61" s="13" t="s">
        <v>132</v>
      </c>
      <c r="N61" s="82" t="s">
        <v>133</v>
      </c>
      <c r="O61" s="82" t="s">
        <v>139</v>
      </c>
      <c r="P61" s="82" t="s">
        <v>139</v>
      </c>
      <c r="Q61" s="83">
        <v>202912</v>
      </c>
      <c r="R61" s="82" t="s">
        <v>384</v>
      </c>
      <c r="S61">
        <v>202912</v>
      </c>
      <c r="T61" t="e">
        <v>#N/A</v>
      </c>
      <c r="AA61">
        <v>202921</v>
      </c>
      <c r="AB61" t="s">
        <v>82</v>
      </c>
      <c r="AC61" t="s">
        <v>468</v>
      </c>
      <c r="AD61" t="e">
        <v>#N/A</v>
      </c>
    </row>
    <row r="62" spans="2:30" ht="12.75">
      <c r="B62" s="35">
        <v>56</v>
      </c>
      <c r="C62" s="13" t="s">
        <v>381</v>
      </c>
      <c r="D62" s="13" t="s">
        <v>385</v>
      </c>
      <c r="E62" s="13" t="s">
        <v>386</v>
      </c>
      <c r="F62" s="82" t="s">
        <v>387</v>
      </c>
      <c r="G62" s="13" t="s">
        <v>145</v>
      </c>
      <c r="H62" s="13" t="s">
        <v>146</v>
      </c>
      <c r="I62" s="13" t="s">
        <v>147</v>
      </c>
      <c r="J62" s="13" t="s">
        <v>148</v>
      </c>
      <c r="K62" s="13" t="s">
        <v>130</v>
      </c>
      <c r="L62" s="13" t="s">
        <v>131</v>
      </c>
      <c r="M62" s="13" t="s">
        <v>132</v>
      </c>
      <c r="N62" s="82" t="s">
        <v>133</v>
      </c>
      <c r="O62" s="82" t="s">
        <v>139</v>
      </c>
      <c r="P62" s="82" t="s">
        <v>139</v>
      </c>
      <c r="Q62" s="83">
        <v>202913</v>
      </c>
      <c r="R62" s="82" t="s">
        <v>388</v>
      </c>
      <c r="S62">
        <v>202913</v>
      </c>
      <c r="T62" t="e">
        <v>#N/A</v>
      </c>
      <c r="AA62">
        <v>202930</v>
      </c>
      <c r="AB62" t="s">
        <v>82</v>
      </c>
      <c r="AC62" t="s">
        <v>466</v>
      </c>
      <c r="AD62" t="e">
        <v>#N/A</v>
      </c>
    </row>
    <row r="63" spans="2:30" ht="12.75">
      <c r="B63" s="35">
        <v>57</v>
      </c>
      <c r="C63" s="13" t="s">
        <v>389</v>
      </c>
      <c r="D63" s="13" t="s">
        <v>390</v>
      </c>
      <c r="E63" s="13" t="s">
        <v>391</v>
      </c>
      <c r="F63" s="82" t="s">
        <v>392</v>
      </c>
      <c r="G63" s="13" t="s">
        <v>126</v>
      </c>
      <c r="H63" s="13" t="s">
        <v>127</v>
      </c>
      <c r="I63" s="13" t="s">
        <v>128</v>
      </c>
      <c r="J63" s="13" t="s">
        <v>129</v>
      </c>
      <c r="K63" s="13" t="s">
        <v>130</v>
      </c>
      <c r="L63" s="13" t="s">
        <v>131</v>
      </c>
      <c r="M63" s="13" t="s">
        <v>132</v>
      </c>
      <c r="N63" s="82" t="s">
        <v>133</v>
      </c>
      <c r="O63" s="82" t="s">
        <v>139</v>
      </c>
      <c r="P63" s="82" t="s">
        <v>139</v>
      </c>
      <c r="Q63" s="83">
        <v>202915</v>
      </c>
      <c r="R63" s="82" t="s">
        <v>393</v>
      </c>
      <c r="S63">
        <v>202915</v>
      </c>
      <c r="T63" t="e">
        <v>#N/A</v>
      </c>
      <c r="AA63">
        <v>202932</v>
      </c>
      <c r="AB63" t="s">
        <v>82</v>
      </c>
      <c r="AC63" t="s">
        <v>467</v>
      </c>
      <c r="AD63" t="e">
        <v>#N/A</v>
      </c>
    </row>
    <row r="64" spans="2:30" ht="12.75">
      <c r="B64" s="35">
        <v>58</v>
      </c>
      <c r="C64" s="13" t="s">
        <v>394</v>
      </c>
      <c r="D64" s="13" t="s">
        <v>395</v>
      </c>
      <c r="E64" s="13" t="s">
        <v>396</v>
      </c>
      <c r="F64" s="82" t="s">
        <v>397</v>
      </c>
      <c r="G64" s="13" t="s">
        <v>145</v>
      </c>
      <c r="H64" s="13" t="s">
        <v>146</v>
      </c>
      <c r="I64" s="13" t="s">
        <v>147</v>
      </c>
      <c r="J64" s="13" t="s">
        <v>148</v>
      </c>
      <c r="K64" s="13" t="s">
        <v>130</v>
      </c>
      <c r="L64" s="13" t="s">
        <v>131</v>
      </c>
      <c r="M64" s="13" t="s">
        <v>132</v>
      </c>
      <c r="N64" s="82" t="s">
        <v>133</v>
      </c>
      <c r="O64" s="82" t="s">
        <v>139</v>
      </c>
      <c r="P64" s="82" t="s">
        <v>139</v>
      </c>
      <c r="Q64" s="83">
        <v>202918</v>
      </c>
      <c r="R64" s="82" t="s">
        <v>398</v>
      </c>
      <c r="S64">
        <v>202918</v>
      </c>
      <c r="T64" t="e">
        <v>#N/A</v>
      </c>
      <c r="AA64">
        <v>202939</v>
      </c>
      <c r="AB64" t="s">
        <v>82</v>
      </c>
      <c r="AC64" t="s">
        <v>470</v>
      </c>
      <c r="AD64" t="e">
        <v>#N/A</v>
      </c>
    </row>
    <row r="65" spans="2:30" ht="12.75">
      <c r="B65" s="35">
        <v>59</v>
      </c>
      <c r="C65" s="13" t="s">
        <v>399</v>
      </c>
      <c r="D65" s="13" t="s">
        <v>359</v>
      </c>
      <c r="E65" s="13" t="s">
        <v>400</v>
      </c>
      <c r="F65" s="82" t="s">
        <v>401</v>
      </c>
      <c r="G65" s="13" t="s">
        <v>145</v>
      </c>
      <c r="H65" s="13" t="s">
        <v>146</v>
      </c>
      <c r="I65" s="13" t="s">
        <v>147</v>
      </c>
      <c r="J65" s="13" t="s">
        <v>148</v>
      </c>
      <c r="K65" s="13" t="s">
        <v>130</v>
      </c>
      <c r="L65" s="13" t="s">
        <v>131</v>
      </c>
      <c r="M65" s="13" t="s">
        <v>132</v>
      </c>
      <c r="N65" s="82" t="s">
        <v>133</v>
      </c>
      <c r="O65" s="82" t="s">
        <v>139</v>
      </c>
      <c r="P65" s="82" t="s">
        <v>139</v>
      </c>
      <c r="Q65" s="83">
        <v>202919</v>
      </c>
      <c r="R65" s="82" t="s">
        <v>402</v>
      </c>
      <c r="S65">
        <v>202919</v>
      </c>
      <c r="T65" t="e">
        <v>#N/A</v>
      </c>
      <c r="AA65">
        <v>202940</v>
      </c>
      <c r="AB65" t="s">
        <v>82</v>
      </c>
      <c r="AC65" t="s">
        <v>464</v>
      </c>
      <c r="AD65" t="e">
        <v>#N/A</v>
      </c>
    </row>
    <row r="66" spans="2:30" ht="12.75">
      <c r="B66" s="35">
        <v>60</v>
      </c>
      <c r="C66" s="13" t="s">
        <v>403</v>
      </c>
      <c r="D66" s="13" t="s">
        <v>359</v>
      </c>
      <c r="E66" s="13" t="s">
        <v>404</v>
      </c>
      <c r="F66" s="82" t="s">
        <v>405</v>
      </c>
      <c r="G66" s="13" t="s">
        <v>145</v>
      </c>
      <c r="H66" s="13" t="s">
        <v>146</v>
      </c>
      <c r="I66" s="13" t="s">
        <v>147</v>
      </c>
      <c r="J66" s="13" t="s">
        <v>148</v>
      </c>
      <c r="K66" s="13" t="s">
        <v>130</v>
      </c>
      <c r="L66" s="13" t="s">
        <v>131</v>
      </c>
      <c r="M66" s="13" t="s">
        <v>132</v>
      </c>
      <c r="N66" s="82" t="s">
        <v>133</v>
      </c>
      <c r="O66" s="82" t="s">
        <v>139</v>
      </c>
      <c r="P66" s="82" t="s">
        <v>139</v>
      </c>
      <c r="Q66" s="83">
        <v>202921</v>
      </c>
      <c r="R66" s="82" t="s">
        <v>406</v>
      </c>
      <c r="S66">
        <v>202921</v>
      </c>
      <c r="T66" t="e">
        <v>#N/A</v>
      </c>
      <c r="AA66">
        <v>202945</v>
      </c>
      <c r="AB66" t="s">
        <v>82</v>
      </c>
      <c r="AC66" t="s">
        <v>477</v>
      </c>
      <c r="AD66" t="e">
        <v>#N/A</v>
      </c>
    </row>
    <row r="67" spans="2:30" ht="12.75">
      <c r="B67" s="35">
        <v>61</v>
      </c>
      <c r="C67" s="13" t="s">
        <v>407</v>
      </c>
      <c r="D67" s="13" t="s">
        <v>161</v>
      </c>
      <c r="E67" s="13" t="s">
        <v>408</v>
      </c>
      <c r="F67" s="82" t="s">
        <v>409</v>
      </c>
      <c r="G67" s="13" t="s">
        <v>145</v>
      </c>
      <c r="H67" s="13" t="s">
        <v>146</v>
      </c>
      <c r="I67" s="13" t="s">
        <v>147</v>
      </c>
      <c r="J67" s="13" t="s">
        <v>148</v>
      </c>
      <c r="K67" s="13" t="s">
        <v>130</v>
      </c>
      <c r="L67" s="13" t="s">
        <v>131</v>
      </c>
      <c r="M67" s="13" t="s">
        <v>132</v>
      </c>
      <c r="N67" s="82" t="s">
        <v>133</v>
      </c>
      <c r="O67" s="82" t="s">
        <v>139</v>
      </c>
      <c r="P67" s="82" t="s">
        <v>139</v>
      </c>
      <c r="Q67" s="83">
        <v>202930</v>
      </c>
      <c r="R67" s="82" t="s">
        <v>410</v>
      </c>
      <c r="S67">
        <v>202930</v>
      </c>
      <c r="T67" t="e">
        <v>#N/A</v>
      </c>
      <c r="AA67">
        <v>202948</v>
      </c>
      <c r="AB67" t="s">
        <v>82</v>
      </c>
      <c r="AC67" t="s">
        <v>471</v>
      </c>
      <c r="AD67" t="e">
        <v>#N/A</v>
      </c>
    </row>
    <row r="68" spans="2:30" ht="12.75">
      <c r="B68" s="35">
        <v>62</v>
      </c>
      <c r="C68" s="13" t="s">
        <v>411</v>
      </c>
      <c r="D68" s="13" t="s">
        <v>231</v>
      </c>
      <c r="E68" s="13" t="s">
        <v>412</v>
      </c>
      <c r="F68" s="82" t="s">
        <v>413</v>
      </c>
      <c r="G68" s="13" t="s">
        <v>126</v>
      </c>
      <c r="H68" s="13" t="s">
        <v>127</v>
      </c>
      <c r="I68" s="13" t="s">
        <v>128</v>
      </c>
      <c r="J68" s="13" t="s">
        <v>129</v>
      </c>
      <c r="K68" s="13" t="s">
        <v>130</v>
      </c>
      <c r="L68" s="13" t="s">
        <v>131</v>
      </c>
      <c r="M68" s="13" t="s">
        <v>132</v>
      </c>
      <c r="N68" s="82" t="s">
        <v>133</v>
      </c>
      <c r="O68" s="82" t="s">
        <v>139</v>
      </c>
      <c r="P68" s="82" t="s">
        <v>139</v>
      </c>
      <c r="Q68" s="83">
        <v>202932</v>
      </c>
      <c r="R68" s="82" t="s">
        <v>414</v>
      </c>
      <c r="S68">
        <v>202932</v>
      </c>
      <c r="T68" t="e">
        <v>#N/A</v>
      </c>
      <c r="AA68">
        <v>202952</v>
      </c>
      <c r="AB68" t="s">
        <v>82</v>
      </c>
      <c r="AC68" t="s">
        <v>484</v>
      </c>
      <c r="AD68" t="e">
        <v>#N/A</v>
      </c>
    </row>
    <row r="69" spans="2:30" ht="12.75">
      <c r="B69" s="35">
        <v>63</v>
      </c>
      <c r="C69" s="13" t="s">
        <v>415</v>
      </c>
      <c r="D69" s="13" t="s">
        <v>236</v>
      </c>
      <c r="E69" s="13" t="s">
        <v>416</v>
      </c>
      <c r="F69" s="82" t="s">
        <v>417</v>
      </c>
      <c r="G69" s="13" t="s">
        <v>126</v>
      </c>
      <c r="H69" s="13" t="s">
        <v>127</v>
      </c>
      <c r="I69" s="13" t="s">
        <v>128</v>
      </c>
      <c r="J69" s="13" t="s">
        <v>129</v>
      </c>
      <c r="K69" s="13" t="s">
        <v>192</v>
      </c>
      <c r="L69" s="13" t="s">
        <v>193</v>
      </c>
      <c r="M69" s="13" t="s">
        <v>132</v>
      </c>
      <c r="N69" s="82" t="s">
        <v>133</v>
      </c>
      <c r="O69" s="82" t="s">
        <v>139</v>
      </c>
      <c r="P69" s="82" t="s">
        <v>139</v>
      </c>
      <c r="Q69" s="83">
        <v>202939</v>
      </c>
      <c r="R69" s="82" t="s">
        <v>418</v>
      </c>
      <c r="S69">
        <v>202939</v>
      </c>
      <c r="T69" t="e">
        <v>#N/A</v>
      </c>
      <c r="AA69">
        <v>202953</v>
      </c>
      <c r="AB69" t="s">
        <v>82</v>
      </c>
      <c r="AC69" t="s">
        <v>464</v>
      </c>
      <c r="AD69" t="e">
        <v>#N/A</v>
      </c>
    </row>
    <row r="70" spans="2:30" ht="12.75">
      <c r="B70" s="35">
        <v>64</v>
      </c>
      <c r="C70" s="13" t="s">
        <v>419</v>
      </c>
      <c r="D70" s="13" t="s">
        <v>420</v>
      </c>
      <c r="E70" s="13" t="s">
        <v>421</v>
      </c>
      <c r="F70" s="82" t="s">
        <v>422</v>
      </c>
      <c r="G70" s="13" t="s">
        <v>126</v>
      </c>
      <c r="H70" s="13" t="s">
        <v>127</v>
      </c>
      <c r="I70" s="13" t="s">
        <v>128</v>
      </c>
      <c r="J70" s="13" t="s">
        <v>129</v>
      </c>
      <c r="K70" s="13" t="s">
        <v>130</v>
      </c>
      <c r="L70" s="13" t="s">
        <v>131</v>
      </c>
      <c r="M70" s="13" t="s">
        <v>132</v>
      </c>
      <c r="N70" s="82" t="s">
        <v>133</v>
      </c>
      <c r="O70" s="82" t="s">
        <v>139</v>
      </c>
      <c r="P70" s="82" t="s">
        <v>139</v>
      </c>
      <c r="Q70" s="83">
        <v>202940</v>
      </c>
      <c r="R70" s="82" t="s">
        <v>423</v>
      </c>
      <c r="S70">
        <v>202940</v>
      </c>
      <c r="T70" t="e">
        <v>#N/A</v>
      </c>
      <c r="AA70">
        <v>202956</v>
      </c>
      <c r="AB70" t="s">
        <v>82</v>
      </c>
      <c r="AC70" t="s">
        <v>478</v>
      </c>
      <c r="AD70" t="e">
        <v>#N/A</v>
      </c>
    </row>
    <row r="71" spans="2:30" ht="12.75">
      <c r="B71" s="35">
        <v>65</v>
      </c>
      <c r="C71" s="13" t="s">
        <v>424</v>
      </c>
      <c r="D71" s="13" t="s">
        <v>425</v>
      </c>
      <c r="E71" s="13" t="s">
        <v>426</v>
      </c>
      <c r="F71" s="82" t="s">
        <v>427</v>
      </c>
      <c r="G71" s="13" t="s">
        <v>145</v>
      </c>
      <c r="H71" s="13" t="s">
        <v>146</v>
      </c>
      <c r="I71" s="13" t="s">
        <v>147</v>
      </c>
      <c r="J71" s="13" t="s">
        <v>148</v>
      </c>
      <c r="K71" s="13" t="s">
        <v>130</v>
      </c>
      <c r="L71" s="13" t="s">
        <v>131</v>
      </c>
      <c r="M71" s="13" t="s">
        <v>132</v>
      </c>
      <c r="N71" s="82" t="s">
        <v>133</v>
      </c>
      <c r="O71" s="82" t="s">
        <v>139</v>
      </c>
      <c r="P71" s="82" t="s">
        <v>139</v>
      </c>
      <c r="Q71" s="83">
        <v>202945</v>
      </c>
      <c r="R71" s="82" t="s">
        <v>428</v>
      </c>
      <c r="S71">
        <v>202945</v>
      </c>
      <c r="T71" t="e">
        <v>#N/A</v>
      </c>
      <c r="AA71">
        <v>202959</v>
      </c>
      <c r="AB71" t="s">
        <v>82</v>
      </c>
      <c r="AC71" t="s">
        <v>478</v>
      </c>
      <c r="AD71" t="e">
        <v>#N/A</v>
      </c>
    </row>
    <row r="72" spans="2:30" ht="12.75">
      <c r="B72" s="35">
        <v>66</v>
      </c>
      <c r="C72" s="13" t="s">
        <v>429</v>
      </c>
      <c r="D72" s="13" t="s">
        <v>124</v>
      </c>
      <c r="E72" s="13" t="s">
        <v>430</v>
      </c>
      <c r="F72" s="82" t="s">
        <v>431</v>
      </c>
      <c r="G72" s="13" t="s">
        <v>145</v>
      </c>
      <c r="H72" s="13" t="s">
        <v>146</v>
      </c>
      <c r="I72" s="13" t="s">
        <v>147</v>
      </c>
      <c r="J72" s="13" t="s">
        <v>148</v>
      </c>
      <c r="K72" s="13" t="s">
        <v>130</v>
      </c>
      <c r="L72" s="13" t="s">
        <v>131</v>
      </c>
      <c r="M72" s="13" t="s">
        <v>132</v>
      </c>
      <c r="N72" s="82" t="s">
        <v>133</v>
      </c>
      <c r="O72" s="82" t="s">
        <v>139</v>
      </c>
      <c r="P72" s="82" t="s">
        <v>139</v>
      </c>
      <c r="Q72" s="83">
        <v>202948</v>
      </c>
      <c r="R72" s="82" t="s">
        <v>432</v>
      </c>
      <c r="S72">
        <v>202948</v>
      </c>
      <c r="T72" t="e">
        <v>#N/A</v>
      </c>
      <c r="AA72">
        <v>202966</v>
      </c>
      <c r="AB72" t="s">
        <v>82</v>
      </c>
      <c r="AC72" t="s">
        <v>470</v>
      </c>
      <c r="AD72" t="e">
        <v>#N/A</v>
      </c>
    </row>
    <row r="73" spans="2:30" ht="12.75">
      <c r="B73" s="35">
        <v>67</v>
      </c>
      <c r="C73" s="13" t="s">
        <v>433</v>
      </c>
      <c r="D73" s="13" t="s">
        <v>286</v>
      </c>
      <c r="E73" s="13" t="s">
        <v>434</v>
      </c>
      <c r="F73" s="82" t="s">
        <v>435</v>
      </c>
      <c r="G73" s="13" t="s">
        <v>126</v>
      </c>
      <c r="H73" s="13" t="s">
        <v>127</v>
      </c>
      <c r="I73" s="13" t="s">
        <v>128</v>
      </c>
      <c r="J73" s="13" t="s">
        <v>129</v>
      </c>
      <c r="K73" s="13" t="s">
        <v>192</v>
      </c>
      <c r="L73" s="13" t="s">
        <v>193</v>
      </c>
      <c r="M73" s="13" t="s">
        <v>132</v>
      </c>
      <c r="N73" s="82" t="s">
        <v>133</v>
      </c>
      <c r="O73" s="82" t="s">
        <v>139</v>
      </c>
      <c r="P73" s="82" t="s">
        <v>139</v>
      </c>
      <c r="Q73" s="83">
        <v>202949</v>
      </c>
      <c r="R73" s="82" t="s">
        <v>436</v>
      </c>
      <c r="S73">
        <v>202949</v>
      </c>
      <c r="T73" t="e">
        <v>#N/A</v>
      </c>
      <c r="AA73">
        <v>202967</v>
      </c>
      <c r="AB73" t="s">
        <v>82</v>
      </c>
      <c r="AC73" t="s">
        <v>485</v>
      </c>
      <c r="AD73" t="e">
        <v>#N/A</v>
      </c>
    </row>
    <row r="74" spans="2:20" ht="12.75">
      <c r="B74" s="35">
        <v>68</v>
      </c>
      <c r="C74" s="13" t="s">
        <v>437</v>
      </c>
      <c r="D74" s="13" t="s">
        <v>286</v>
      </c>
      <c r="E74" s="13" t="s">
        <v>438</v>
      </c>
      <c r="F74" s="82" t="s">
        <v>439</v>
      </c>
      <c r="G74" s="13" t="s">
        <v>126</v>
      </c>
      <c r="H74" s="13" t="s">
        <v>127</v>
      </c>
      <c r="I74" s="13" t="s">
        <v>128</v>
      </c>
      <c r="J74" s="13" t="s">
        <v>129</v>
      </c>
      <c r="K74" s="13" t="s">
        <v>192</v>
      </c>
      <c r="L74" s="13" t="s">
        <v>193</v>
      </c>
      <c r="M74" s="13" t="s">
        <v>132</v>
      </c>
      <c r="N74" s="82" t="s">
        <v>133</v>
      </c>
      <c r="O74" s="82" t="s">
        <v>139</v>
      </c>
      <c r="P74" s="82" t="s">
        <v>139</v>
      </c>
      <c r="Q74" s="83">
        <v>202952</v>
      </c>
      <c r="R74" s="82" t="s">
        <v>440</v>
      </c>
      <c r="S74">
        <v>202952</v>
      </c>
      <c r="T74" t="e">
        <v>#N/A</v>
      </c>
    </row>
    <row r="75" spans="2:20" ht="12.75">
      <c r="B75" s="35">
        <v>69</v>
      </c>
      <c r="C75" s="13" t="s">
        <v>441</v>
      </c>
      <c r="D75" s="13" t="s">
        <v>442</v>
      </c>
      <c r="E75" s="13" t="s">
        <v>443</v>
      </c>
      <c r="F75" s="82" t="s">
        <v>444</v>
      </c>
      <c r="G75" s="13" t="s">
        <v>145</v>
      </c>
      <c r="H75" s="13" t="s">
        <v>146</v>
      </c>
      <c r="I75" s="13" t="s">
        <v>147</v>
      </c>
      <c r="J75" s="13" t="s">
        <v>148</v>
      </c>
      <c r="K75" s="13" t="s">
        <v>130</v>
      </c>
      <c r="L75" s="13" t="s">
        <v>131</v>
      </c>
      <c r="M75" s="13" t="s">
        <v>132</v>
      </c>
      <c r="N75" s="82" t="s">
        <v>133</v>
      </c>
      <c r="O75" s="82" t="s">
        <v>139</v>
      </c>
      <c r="P75" s="82" t="s">
        <v>139</v>
      </c>
      <c r="Q75" s="83">
        <v>202953</v>
      </c>
      <c r="R75" s="82" t="s">
        <v>445</v>
      </c>
      <c r="S75">
        <v>202953</v>
      </c>
      <c r="T75" t="e">
        <v>#N/A</v>
      </c>
    </row>
    <row r="76" spans="2:20" ht="12.75">
      <c r="B76" s="35">
        <v>70</v>
      </c>
      <c r="C76" s="13" t="s">
        <v>446</v>
      </c>
      <c r="D76" s="13" t="s">
        <v>359</v>
      </c>
      <c r="E76" s="13" t="s">
        <v>447</v>
      </c>
      <c r="F76" s="82" t="s">
        <v>448</v>
      </c>
      <c r="G76" s="13" t="s">
        <v>145</v>
      </c>
      <c r="H76" s="13" t="s">
        <v>146</v>
      </c>
      <c r="I76" s="13" t="s">
        <v>147</v>
      </c>
      <c r="J76" s="13" t="s">
        <v>148</v>
      </c>
      <c r="K76" s="13" t="s">
        <v>130</v>
      </c>
      <c r="L76" s="13" t="s">
        <v>131</v>
      </c>
      <c r="M76" s="13" t="s">
        <v>132</v>
      </c>
      <c r="N76" s="82" t="s">
        <v>133</v>
      </c>
      <c r="O76" s="82" t="s">
        <v>139</v>
      </c>
      <c r="P76" s="82" t="s">
        <v>139</v>
      </c>
      <c r="Q76" s="83">
        <v>202956</v>
      </c>
      <c r="R76" s="82" t="s">
        <v>449</v>
      </c>
      <c r="S76">
        <v>202956</v>
      </c>
      <c r="T76" t="e">
        <v>#N/A</v>
      </c>
    </row>
    <row r="77" spans="2:20" ht="12.75">
      <c r="B77" s="35">
        <v>71</v>
      </c>
      <c r="C77" s="13" t="s">
        <v>450</v>
      </c>
      <c r="D77" s="13" t="s">
        <v>136</v>
      </c>
      <c r="E77" s="13" t="s">
        <v>451</v>
      </c>
      <c r="F77" s="82" t="s">
        <v>452</v>
      </c>
      <c r="G77" s="13" t="s">
        <v>145</v>
      </c>
      <c r="H77" s="13" t="s">
        <v>146</v>
      </c>
      <c r="I77" s="13" t="s">
        <v>147</v>
      </c>
      <c r="J77" s="13" t="s">
        <v>148</v>
      </c>
      <c r="K77" s="13" t="s">
        <v>130</v>
      </c>
      <c r="L77" s="13" t="s">
        <v>131</v>
      </c>
      <c r="M77" s="13" t="s">
        <v>132</v>
      </c>
      <c r="N77" s="82" t="s">
        <v>133</v>
      </c>
      <c r="O77" s="82" t="s">
        <v>139</v>
      </c>
      <c r="P77" s="82" t="s">
        <v>139</v>
      </c>
      <c r="Q77" s="83">
        <v>202959</v>
      </c>
      <c r="R77" s="82" t="s">
        <v>453</v>
      </c>
      <c r="S77">
        <v>202959</v>
      </c>
      <c r="T77" t="e">
        <v>#N/A</v>
      </c>
    </row>
    <row r="78" spans="2:20" ht="12.75">
      <c r="B78" s="35">
        <v>72</v>
      </c>
      <c r="C78" s="13" t="s">
        <v>454</v>
      </c>
      <c r="D78" s="13" t="s">
        <v>455</v>
      </c>
      <c r="E78" s="13" t="s">
        <v>456</v>
      </c>
      <c r="F78" s="82" t="s">
        <v>457</v>
      </c>
      <c r="G78" s="13" t="s">
        <v>126</v>
      </c>
      <c r="H78" s="13" t="s">
        <v>127</v>
      </c>
      <c r="I78" s="13" t="s">
        <v>128</v>
      </c>
      <c r="J78" s="13" t="s">
        <v>129</v>
      </c>
      <c r="K78" s="13" t="s">
        <v>130</v>
      </c>
      <c r="L78" s="13" t="s">
        <v>131</v>
      </c>
      <c r="M78" s="13" t="s">
        <v>132</v>
      </c>
      <c r="N78" s="82" t="s">
        <v>133</v>
      </c>
      <c r="O78" s="82" t="s">
        <v>139</v>
      </c>
      <c r="P78" s="82" t="s">
        <v>139</v>
      </c>
      <c r="Q78" s="83">
        <v>202966</v>
      </c>
      <c r="R78" s="82" t="s">
        <v>458</v>
      </c>
      <c r="S78">
        <v>202966</v>
      </c>
      <c r="T78" t="e">
        <v>#N/A</v>
      </c>
    </row>
    <row r="79" spans="2:20" ht="12.75">
      <c r="B79" s="35">
        <v>73</v>
      </c>
      <c r="C79" s="13" t="s">
        <v>459</v>
      </c>
      <c r="D79" s="13" t="s">
        <v>460</v>
      </c>
      <c r="E79" s="13" t="s">
        <v>461</v>
      </c>
      <c r="F79" s="82" t="s">
        <v>462</v>
      </c>
      <c r="G79" s="13" t="s">
        <v>126</v>
      </c>
      <c r="H79" s="13" t="s">
        <v>127</v>
      </c>
      <c r="I79" s="13" t="s">
        <v>128</v>
      </c>
      <c r="J79" s="13" t="s">
        <v>129</v>
      </c>
      <c r="K79" s="13" t="s">
        <v>130</v>
      </c>
      <c r="L79" s="13" t="s">
        <v>131</v>
      </c>
      <c r="M79" s="13" t="s">
        <v>132</v>
      </c>
      <c r="N79" s="82" t="s">
        <v>133</v>
      </c>
      <c r="O79" s="82" t="s">
        <v>139</v>
      </c>
      <c r="P79" s="82" t="s">
        <v>139</v>
      </c>
      <c r="Q79" s="83">
        <v>202967</v>
      </c>
      <c r="R79" s="82" t="s">
        <v>463</v>
      </c>
      <c r="S79">
        <v>202967</v>
      </c>
      <c r="T79" t="e">
        <v>#N/A</v>
      </c>
    </row>
  </sheetData>
  <sheetProtection/>
  <mergeCells count="16">
    <mergeCell ref="K3:L3"/>
    <mergeCell ref="Q3:R3"/>
    <mergeCell ref="F3:F4"/>
    <mergeCell ref="D3:D4"/>
    <mergeCell ref="E3:E4"/>
    <mergeCell ref="O3:P3"/>
    <mergeCell ref="B2:R2"/>
    <mergeCell ref="B3:B4"/>
    <mergeCell ref="AA2:AC2"/>
    <mergeCell ref="AA3:AA4"/>
    <mergeCell ref="AB3:AB4"/>
    <mergeCell ref="AC3:AC4"/>
    <mergeCell ref="C3:C4"/>
    <mergeCell ref="M3:N3"/>
    <mergeCell ref="G3:H3"/>
    <mergeCell ref="I3:J3"/>
  </mergeCells>
  <printOptions/>
  <pageMargins left="0.787401575" right="0.787401575" top="0.984251969" bottom="0.984251969" header="0.4921259845" footer="0.492125984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0"/>
  <dimension ref="B1:H82"/>
  <sheetViews>
    <sheetView showGridLines="0" showRowColHeaders="0" tabSelected="1" zoomScaleSheetLayoutView="100" zoomScalePageLayoutView="0" workbookViewId="0" topLeftCell="A1">
      <pane ySplit="1" topLeftCell="A2" activePane="bottomLeft" state="frozen"/>
      <selection pane="topLeft" activeCell="C14" sqref="C14"/>
      <selection pane="bottomLeft" activeCell="G14" sqref="G14"/>
    </sheetView>
  </sheetViews>
  <sheetFormatPr defaultColWidth="9.00390625" defaultRowHeight="12.75"/>
  <cols>
    <col min="1" max="1" width="2.75390625" style="9" customWidth="1"/>
    <col min="2" max="2" width="2.125" style="9" customWidth="1"/>
    <col min="3" max="3" width="3.75390625" style="9" customWidth="1"/>
    <col min="4" max="4" width="40.00390625" style="9" customWidth="1"/>
    <col min="5" max="7" width="15.125" style="9" customWidth="1"/>
    <col min="8" max="8" width="2.25390625" style="9" customWidth="1"/>
    <col min="9" max="16384" width="9.125" style="9" customWidth="1"/>
  </cols>
  <sheetData>
    <row r="1" spans="2:7" s="16" customFormat="1" ht="24.75" customHeight="1" thickBot="1">
      <c r="B1" s="15"/>
      <c r="C1" s="15"/>
      <c r="D1" s="15"/>
      <c r="E1" s="15"/>
      <c r="F1" s="15"/>
      <c r="G1" s="15"/>
    </row>
    <row r="2" spans="2:7" ht="12" customHeight="1" thickTop="1">
      <c r="B2" s="8"/>
      <c r="C2" s="8"/>
      <c r="D2" s="8"/>
      <c r="E2" s="8"/>
      <c r="F2" s="8"/>
      <c r="G2" s="8"/>
    </row>
    <row r="3" spans="2:8" ht="15.75" customHeight="1">
      <c r="B3" s="66"/>
      <c r="C3" s="170" t="str">
        <f>Škola&amp;" - "&amp;TypŠkoly</f>
        <v>Vysoká škola evropských a regionálních studií - vysoká škola</v>
      </c>
      <c r="D3" s="170"/>
      <c r="E3" s="170"/>
      <c r="F3" s="170"/>
      <c r="G3" s="170"/>
      <c r="H3" s="66"/>
    </row>
    <row r="4" spans="2:8" ht="9" customHeight="1">
      <c r="B4" s="66"/>
      <c r="C4" s="66"/>
      <c r="D4" s="66"/>
      <c r="E4" s="66"/>
      <c r="F4" s="66"/>
      <c r="G4" s="66"/>
      <c r="H4" s="66"/>
    </row>
    <row r="5" spans="2:8" s="68" customFormat="1" ht="24.75" customHeight="1">
      <c r="B5" s="67"/>
      <c r="C5" s="171" t="str">
        <f>"SEZNAM ZADÁNÍ: "&amp;Předmět</f>
        <v>SEZNAM ZADÁNÍ: Bakalářská práce 2 </v>
      </c>
      <c r="D5" s="171"/>
      <c r="E5" s="171"/>
      <c r="F5" s="171"/>
      <c r="G5" s="171"/>
      <c r="H5" s="67"/>
    </row>
    <row r="6" spans="2:8" ht="13.5" thickBot="1">
      <c r="B6" s="66"/>
      <c r="C6" s="69"/>
      <c r="D6" s="69"/>
      <c r="E6" s="69"/>
      <c r="F6" s="69"/>
      <c r="G6" s="69"/>
      <c r="H6" s="66"/>
    </row>
    <row r="7" spans="2:8" ht="13.5" customHeight="1">
      <c r="B7" s="66"/>
      <c r="C7" s="174" t="s">
        <v>80</v>
      </c>
      <c r="D7" s="176" t="s">
        <v>81</v>
      </c>
      <c r="E7" s="176" t="s">
        <v>82</v>
      </c>
      <c r="F7" s="176" t="s">
        <v>83</v>
      </c>
      <c r="G7" s="172" t="s">
        <v>84</v>
      </c>
      <c r="H7" s="66"/>
    </row>
    <row r="8" spans="2:8" ht="13.5" customHeight="1" thickBot="1">
      <c r="B8" s="66"/>
      <c r="C8" s="175"/>
      <c r="D8" s="177"/>
      <c r="E8" s="177"/>
      <c r="F8" s="177"/>
      <c r="G8" s="173"/>
      <c r="H8" s="66"/>
    </row>
    <row r="9" spans="2:8" s="74" customFormat="1" ht="27.75" customHeight="1" thickBot="1">
      <c r="B9" s="66"/>
      <c r="C9" s="70">
        <f>SEZNAM!B7</f>
        <v>1</v>
      </c>
      <c r="D9" s="71" t="str">
        <f>SEZNAM!R7</f>
        <v>Holocaust Romů</v>
      </c>
      <c r="E9" s="72" t="str">
        <f>OdpovědnáOsoba(SEZNAM!Q7,"vedoucí",1)&amp;IF(OdpovědnáOsoba(SEZNAM!Q7,"vedoucí",2)&lt;&gt;"",CHAR(10)&amp;OdpovědnáOsoba(SEZNAM!Q7,"vedoucí",2),"")</f>
        <v>doc. Dr. Ing. Štefan Danics, Ph.D.</v>
      </c>
      <c r="F9" s="72">
        <f>OdpovědnáOsoba(SEZNAM!Q7,"oponent",1)&amp;IF(OdpovědnáOsoba(SEZNAM!Q7,"oponent",2)&lt;&gt;"",CHAR(10)&amp;OdpovědnáOsoba(SEZNAM!Q7,"oponent",2),"")</f>
      </c>
      <c r="G9" s="73" t="str">
        <f>SEZNAM!C7&amp;" "&amp;SEZNAM!D7</f>
        <v>Bachcevanidu Alena</v>
      </c>
      <c r="H9" s="66"/>
    </row>
    <row r="10" spans="2:8" s="74" customFormat="1" ht="27.75" customHeight="1" thickBot="1">
      <c r="B10" s="66"/>
      <c r="C10" s="70">
        <f>SEZNAM!B8</f>
        <v>2</v>
      </c>
      <c r="D10" s="71" t="str">
        <f>SEZNAM!R8</f>
        <v>Sametová revoluce, její příčiny a důsledky</v>
      </c>
      <c r="E10" s="72" t="str">
        <f>OdpovědnáOsoba(SEZNAM!Q8,"vedoucí",1)&amp;IF(OdpovědnáOsoba(SEZNAM!Q8,"vedoucí",2)&lt;&gt;"",CHAR(10)&amp;OdpovědnáOsoba(SEZNAM!Q8,"vedoucí",2),"")</f>
        <v>PhDr. Mgr. Jan Šmíd, Ph.D.</v>
      </c>
      <c r="F10" s="72">
        <f>OdpovědnáOsoba(SEZNAM!Q8,"oponent",1)&amp;IF(OdpovědnáOsoba(SEZNAM!Q8,"oponent",2)&lt;&gt;"",CHAR(10)&amp;OdpovědnáOsoba(SEZNAM!Q8,"oponent",2),"")</f>
      </c>
      <c r="G10" s="73" t="str">
        <f>SEZNAM!C8&amp;" "&amp;SEZNAM!D8</f>
        <v>Bláhová Radka</v>
      </c>
      <c r="H10" s="66"/>
    </row>
    <row r="11" spans="2:8" s="74" customFormat="1" ht="27.75" customHeight="1" thickBot="1">
      <c r="B11" s="66"/>
      <c r="C11" s="70">
        <f>SEZNAM!B9</f>
        <v>3</v>
      </c>
      <c r="D11" s="71" t="str">
        <f>SEZNAM!R9</f>
        <v>TRESTNÍ ODPOVĚDNOST</v>
      </c>
      <c r="E11" s="72" t="str">
        <f>OdpovědnáOsoba(SEZNAM!Q9,"vedoucí",1)&amp;IF(OdpovědnáOsoba(SEZNAM!Q9,"vedoucí",2)&lt;&gt;"",CHAR(10)&amp;OdpovědnáOsoba(SEZNAM!Q9,"vedoucí",2),"")</f>
        <v>JUDr. Soňa Biskupová_Fišerová</v>
      </c>
      <c r="F11" s="72">
        <f>OdpovědnáOsoba(SEZNAM!Q9,"oponent",1)&amp;IF(OdpovědnáOsoba(SEZNAM!Q9,"oponent",2)&lt;&gt;"",CHAR(10)&amp;OdpovědnáOsoba(SEZNAM!Q9,"oponent",2),"")</f>
      </c>
      <c r="G11" s="73" t="str">
        <f>SEZNAM!C9&amp;" "&amp;SEZNAM!D9</f>
        <v>Brand Jaroslav</v>
      </c>
      <c r="H11" s="66"/>
    </row>
    <row r="12" spans="2:8" s="74" customFormat="1" ht="27.75" customHeight="1" thickBot="1">
      <c r="B12" s="66"/>
      <c r="C12" s="70">
        <f>SEZNAM!B10</f>
        <v>4</v>
      </c>
      <c r="D12" s="71" t="str">
        <f>SEZNAM!R10</f>
        <v>Předškolní výchova a vzdělávání ve vybraném mikroregionu</v>
      </c>
      <c r="E12" s="72" t="str">
        <f>OdpovědnáOsoba(SEZNAM!Q10,"vedoucí",1)&amp;IF(OdpovědnáOsoba(SEZNAM!Q10,"vedoucí",2)&lt;&gt;"",CHAR(10)&amp;OdpovědnáOsoba(SEZNAM!Q10,"vedoucí",2),"")</f>
        <v>doc. Ing. Darja Holátová, Ph.D.</v>
      </c>
      <c r="F12" s="72">
        <f>OdpovědnáOsoba(SEZNAM!Q10,"oponent",1)&amp;IF(OdpovědnáOsoba(SEZNAM!Q10,"oponent",2)&lt;&gt;"",CHAR(10)&amp;OdpovědnáOsoba(SEZNAM!Q10,"oponent",2),"")</f>
      </c>
      <c r="G12" s="73" t="str">
        <f>SEZNAM!C10&amp;" "&amp;SEZNAM!D10</f>
        <v>Budilová Barbora</v>
      </c>
      <c r="H12" s="66"/>
    </row>
    <row r="13" spans="2:8" s="74" customFormat="1" ht="27.75" customHeight="1" thickBot="1">
      <c r="B13" s="66"/>
      <c r="C13" s="70">
        <f>SEZNAM!B11</f>
        <v>5</v>
      </c>
      <c r="D13" s="71" t="str">
        <f>SEZNAM!R11</f>
        <v>Vybraná komparace kázeňské odpovědnosti příslušníků ozbrojených sborů.</v>
      </c>
      <c r="E13" s="72" t="str">
        <f>OdpovědnáOsoba(SEZNAM!Q11,"vedoucí",1)&amp;IF(OdpovědnáOsoba(SEZNAM!Q11,"vedoucí",2)&lt;&gt;"",CHAR(10)&amp;OdpovědnáOsoba(SEZNAM!Q11,"vedoucí",2),"")</f>
        <v>JUDr. Ondřej Šoka</v>
      </c>
      <c r="F13" s="72">
        <f>OdpovědnáOsoba(SEZNAM!Q11,"oponent",1)&amp;IF(OdpovědnáOsoba(SEZNAM!Q11,"oponent",2)&lt;&gt;"",CHAR(10)&amp;OdpovědnáOsoba(SEZNAM!Q11,"oponent",2),"")</f>
      </c>
      <c r="G13" s="73" t="str">
        <f>SEZNAM!C11&amp;" "&amp;SEZNAM!D11</f>
        <v>Čech Pavel</v>
      </c>
      <c r="H13" s="66"/>
    </row>
    <row r="14" spans="2:8" s="74" customFormat="1" ht="27.75" customHeight="1" thickBot="1">
      <c r="B14" s="66"/>
      <c r="C14" s="70">
        <f>SEZNAM!B12</f>
        <v>6</v>
      </c>
      <c r="D14" s="71" t="str">
        <f>SEZNAM!R12</f>
        <v>Ohniska napětí v ruské federaci</v>
      </c>
      <c r="E14" s="72" t="str">
        <f>OdpovědnáOsoba(SEZNAM!Q12,"vedoucí",1)&amp;IF(OdpovědnáOsoba(SEZNAM!Q12,"vedoucí",2)&lt;&gt;"",CHAR(10)&amp;OdpovědnáOsoba(SEZNAM!Q12,"vedoucí",2),"")</f>
        <v>PhDr. Lenka Rozboudová, Ph.D.</v>
      </c>
      <c r="F14" s="72">
        <f>OdpovědnáOsoba(SEZNAM!Q12,"oponent",1)&amp;IF(OdpovědnáOsoba(SEZNAM!Q12,"oponent",2)&lt;&gt;"",CHAR(10)&amp;OdpovědnáOsoba(SEZNAM!Q12,"oponent",2),"")</f>
      </c>
      <c r="G14" s="73" t="str">
        <f>SEZNAM!C12&amp;" "&amp;SEZNAM!D12</f>
        <v>Čechová Hana</v>
      </c>
      <c r="H14" s="66"/>
    </row>
    <row r="15" spans="2:8" s="74" customFormat="1" ht="27.75" customHeight="1" thickBot="1">
      <c r="B15" s="66"/>
      <c r="C15" s="70">
        <f>SEZNAM!B13</f>
        <v>7</v>
      </c>
      <c r="D15" s="71" t="str">
        <f>SEZNAM!R13</f>
        <v>Československá armáda ve studené válce a vliv SSSR na její vývoj</v>
      </c>
      <c r="E15" s="72" t="str">
        <f>OdpovědnáOsoba(SEZNAM!Q13,"vedoucí",1)&amp;IF(OdpovědnáOsoba(SEZNAM!Q13,"vedoucí",2)&lt;&gt;"",CHAR(10)&amp;OdpovědnáOsoba(SEZNAM!Q13,"vedoucí",2),"")</f>
        <v>Mgr. Štěpán Strnad</v>
      </c>
      <c r="F15" s="72">
        <f>OdpovědnáOsoba(SEZNAM!Q13,"oponent",1)&amp;IF(OdpovědnáOsoba(SEZNAM!Q13,"oponent",2)&lt;&gt;"",CHAR(10)&amp;OdpovědnáOsoba(SEZNAM!Q13,"oponent",2),"")</f>
      </c>
      <c r="G15" s="73" t="str">
        <f>SEZNAM!C13&amp;" "&amp;SEZNAM!D13</f>
        <v>Čurda Zbyněk</v>
      </c>
      <c r="H15" s="66"/>
    </row>
    <row r="16" spans="2:8" s="74" customFormat="1" ht="27.75" customHeight="1" thickBot="1">
      <c r="B16" s="66"/>
      <c r="C16" s="70">
        <f>SEZNAM!B14</f>
        <v>8</v>
      </c>
      <c r="D16" s="71" t="str">
        <f>SEZNAM!R14</f>
        <v>Správní řízení ve věci správního vyhoštění</v>
      </c>
      <c r="E16" s="72" t="str">
        <f>OdpovědnáOsoba(SEZNAM!Q14,"vedoucí",1)&amp;IF(OdpovědnáOsoba(SEZNAM!Q14,"vedoucí",2)&lt;&gt;"",CHAR(10)&amp;OdpovědnáOsoba(SEZNAM!Q14,"vedoucí",2),"")</f>
        <v>JUDr. Jozef Bandžak, Ph.D.</v>
      </c>
      <c r="F16" s="72">
        <f>OdpovědnáOsoba(SEZNAM!Q14,"oponent",1)&amp;IF(OdpovědnáOsoba(SEZNAM!Q14,"oponent",2)&lt;&gt;"",CHAR(10)&amp;OdpovědnáOsoba(SEZNAM!Q14,"oponent",2),"")</f>
      </c>
      <c r="G16" s="73" t="str">
        <f>SEZNAM!C14&amp;" "&amp;SEZNAM!D14</f>
        <v>Dolejší Jaroslava</v>
      </c>
      <c r="H16" s="66"/>
    </row>
    <row r="17" spans="2:8" s="74" customFormat="1" ht="27.75" customHeight="1" thickBot="1">
      <c r="B17" s="66"/>
      <c r="C17" s="70">
        <f>SEZNAM!B15</f>
        <v>9</v>
      </c>
      <c r="D17" s="71" t="str">
        <f>SEZNAM!R15</f>
        <v>Domácí násilí ve světle statistických údajů</v>
      </c>
      <c r="E17" s="72" t="str">
        <f>OdpovědnáOsoba(SEZNAM!Q15,"vedoucí",1)&amp;IF(OdpovědnáOsoba(SEZNAM!Q15,"vedoucí",2)&lt;&gt;"",CHAR(10)&amp;OdpovědnáOsoba(SEZNAM!Q15,"vedoucí",2),"")</f>
        <v>PaedDr. Vladimír Kříž</v>
      </c>
      <c r="F17" s="72">
        <f>OdpovědnáOsoba(SEZNAM!Q15,"oponent",1)&amp;IF(OdpovědnáOsoba(SEZNAM!Q15,"oponent",2)&lt;&gt;"",CHAR(10)&amp;OdpovědnáOsoba(SEZNAM!Q15,"oponent",2),"")</f>
      </c>
      <c r="G17" s="73" t="str">
        <f>SEZNAM!C15&amp;" "&amp;SEZNAM!D15</f>
        <v>Donátová Jana</v>
      </c>
      <c r="H17" s="66"/>
    </row>
    <row r="18" spans="2:8" s="74" customFormat="1" ht="27.75" customHeight="1" thickBot="1">
      <c r="B18" s="66"/>
      <c r="C18" s="70">
        <f>SEZNAM!B16</f>
        <v>10</v>
      </c>
      <c r="D18" s="71" t="str">
        <f>SEZNAM!R16</f>
        <v>Trans-Evropské koridory pro železniční dopravu a nové trendy logistiky nákladní dopravy v EU v kontextu evropské dopravní politiky</v>
      </c>
      <c r="E18" s="72" t="str">
        <f>OdpovědnáOsoba(SEZNAM!Q16,"vedoucí",1)&amp;IF(OdpovědnáOsoba(SEZNAM!Q16,"vedoucí",2)&lt;&gt;"",CHAR(10)&amp;OdpovědnáOsoba(SEZNAM!Q16,"vedoucí",2),"")</f>
        <v>PhDr. Mgr. Jan Šmíd, Ph.D.</v>
      </c>
      <c r="F18" s="72">
        <f>OdpovědnáOsoba(SEZNAM!Q16,"oponent",1)&amp;IF(OdpovědnáOsoba(SEZNAM!Q16,"oponent",2)&lt;&gt;"",CHAR(10)&amp;OdpovědnáOsoba(SEZNAM!Q16,"oponent",2),"")</f>
      </c>
      <c r="G18" s="73" t="str">
        <f>SEZNAM!C16&amp;" "&amp;SEZNAM!D16</f>
        <v>Drda Jan</v>
      </c>
      <c r="H18" s="66"/>
    </row>
    <row r="19" spans="2:8" s="74" customFormat="1" ht="27.75" customHeight="1" thickBot="1">
      <c r="B19" s="66"/>
      <c r="C19" s="70">
        <f>SEZNAM!B17</f>
        <v>11</v>
      </c>
      <c r="D19" s="71" t="str">
        <f>SEZNAM!R17</f>
        <v>Samostatná působnost obce.Problematika místních poplatků a jejich vymáhání</v>
      </c>
      <c r="E19" s="72" t="str">
        <f>OdpovědnáOsoba(SEZNAM!Q17,"vedoucí",1)&amp;IF(OdpovědnáOsoba(SEZNAM!Q17,"vedoucí",2)&lt;&gt;"",CHAR(10)&amp;OdpovědnáOsoba(SEZNAM!Q17,"vedoucí",2),"")</f>
        <v>JUDr. Jozef Bandžak, Ph.D.</v>
      </c>
      <c r="F19" s="72">
        <f>OdpovědnáOsoba(SEZNAM!Q17,"oponent",1)&amp;IF(OdpovědnáOsoba(SEZNAM!Q17,"oponent",2)&lt;&gt;"",CHAR(10)&amp;OdpovědnáOsoba(SEZNAM!Q17,"oponent",2),"")</f>
      </c>
      <c r="G19" s="73" t="str">
        <f>SEZNAM!C17&amp;" "&amp;SEZNAM!D17</f>
        <v>Dvořáčková Vilma</v>
      </c>
      <c r="H19" s="66"/>
    </row>
    <row r="20" spans="2:8" s="74" customFormat="1" ht="27.75" customHeight="1" thickBot="1">
      <c r="B20" s="66"/>
      <c r="C20" s="70">
        <f>SEZNAM!B18</f>
        <v>12</v>
      </c>
      <c r="D20" s="71" t="str">
        <f>SEZNAM!R18</f>
        <v>Úspěšnost realizace projektu v oblasti environmentální výuky a vliv na žákovo chování v prostředí příbramských vesnických škol</v>
      </c>
      <c r="E20" s="72">
        <f>OdpovědnáOsoba(SEZNAM!Q18,"vedoucí",1)&amp;IF(OdpovědnáOsoba(SEZNAM!Q18,"vedoucí",2)&lt;&gt;"",CHAR(10)&amp;OdpovědnáOsoba(SEZNAM!Q18,"vedoucí",2),"")</f>
      </c>
      <c r="F20" s="72">
        <f>OdpovědnáOsoba(SEZNAM!Q18,"oponent",1)&amp;IF(OdpovědnáOsoba(SEZNAM!Q18,"oponent",2)&lt;&gt;"",CHAR(10)&amp;OdpovědnáOsoba(SEZNAM!Q18,"oponent",2),"")</f>
      </c>
      <c r="G20" s="73" t="str">
        <f>SEZNAM!C18&amp;" "&amp;SEZNAM!D18</f>
        <v>Evanová Alžběta</v>
      </c>
      <c r="H20" s="66"/>
    </row>
    <row r="21" spans="2:8" s="74" customFormat="1" ht="27.75" customHeight="1" thickBot="1">
      <c r="B21" s="66"/>
      <c r="C21" s="70">
        <f>SEZNAM!B19</f>
        <v>13</v>
      </c>
      <c r="D21" s="71" t="str">
        <f>SEZNAM!R19</f>
        <v>PRÁVNÍ ÚPRAVA PRŮMYSLOVÝCH VZORŮ V ČESKÉ REPUBLICE VE SROVNÁNÍ S PRÁVNÍ ÚRAVOU PRŮMYSLOVÝCH VZORŮ V EVROPSKÉ UNII</v>
      </c>
      <c r="E21" s="72" t="str">
        <f>OdpovědnáOsoba(SEZNAM!Q19,"vedoucí",1)&amp;IF(OdpovědnáOsoba(SEZNAM!Q19,"vedoucí",2)&lt;&gt;"",CHAR(10)&amp;OdpovědnáOsoba(SEZNAM!Q19,"vedoucí",2),"")</f>
        <v>Mgr. Petra Fürstová</v>
      </c>
      <c r="F21" s="72">
        <f>OdpovědnáOsoba(SEZNAM!Q19,"oponent",1)&amp;IF(OdpovědnáOsoba(SEZNAM!Q19,"oponent",2)&lt;&gt;"",CHAR(10)&amp;OdpovědnáOsoba(SEZNAM!Q19,"oponent",2),"")</f>
      </c>
      <c r="G21" s="73" t="str">
        <f>SEZNAM!C19&amp;" "&amp;SEZNAM!D19</f>
        <v>Hájková Lucie</v>
      </c>
      <c r="H21" s="66"/>
    </row>
    <row r="22" spans="2:8" s="74" customFormat="1" ht="27.75" customHeight="1" thickBot="1">
      <c r="B22" s="66"/>
      <c r="C22" s="70">
        <f>SEZNAM!B20</f>
        <v>14</v>
      </c>
      <c r="D22" s="71" t="str">
        <f>SEZNAM!R20</f>
        <v>Moravské strany 1989- 1992</v>
      </c>
      <c r="E22" s="72" t="str">
        <f>OdpovědnáOsoba(SEZNAM!Q20,"vedoucí",1)&amp;IF(OdpovědnáOsoba(SEZNAM!Q20,"vedoucí",2)&lt;&gt;"",CHAR(10)&amp;OdpovědnáOsoba(SEZNAM!Q20,"vedoucí",2),"")</f>
        <v>Mgr. Štěpán Strnad</v>
      </c>
      <c r="F22" s="72">
        <f>OdpovědnáOsoba(SEZNAM!Q20,"oponent",1)&amp;IF(OdpovědnáOsoba(SEZNAM!Q20,"oponent",2)&lt;&gt;"",CHAR(10)&amp;OdpovědnáOsoba(SEZNAM!Q20,"oponent",2),"")</f>
      </c>
      <c r="G22" s="73" t="str">
        <f>SEZNAM!C20&amp;" "&amp;SEZNAM!D20</f>
        <v> </v>
      </c>
      <c r="H22" s="66"/>
    </row>
    <row r="23" spans="2:8" s="74" customFormat="1" ht="27.75" customHeight="1" thickBot="1">
      <c r="B23" s="66"/>
      <c r="C23" s="70">
        <f>SEZNAM!B21</f>
        <v>15</v>
      </c>
      <c r="D23" s="71" t="str">
        <f>SEZNAM!R21</f>
        <v>Ekologická politika ČR</v>
      </c>
      <c r="E23" s="72" t="str">
        <f>OdpovědnáOsoba(SEZNAM!Q21,"vedoucí",1)&amp;IF(OdpovědnáOsoba(SEZNAM!Q21,"vedoucí",2)&lt;&gt;"",CHAR(10)&amp;OdpovědnáOsoba(SEZNAM!Q21,"vedoucí",2),"")</f>
        <v>Ing. Aleš Lisa</v>
      </c>
      <c r="F23" s="72">
        <f>OdpovědnáOsoba(SEZNAM!Q21,"oponent",1)&amp;IF(OdpovědnáOsoba(SEZNAM!Q21,"oponent",2)&lt;&gt;"",CHAR(10)&amp;OdpovědnáOsoba(SEZNAM!Q21,"oponent",2),"")</f>
      </c>
      <c r="G23" s="73" t="str">
        <f>SEZNAM!C21&amp;" "&amp;SEZNAM!D21</f>
        <v>Harvan Marian</v>
      </c>
      <c r="H23" s="66"/>
    </row>
    <row r="24" spans="2:8" s="74" customFormat="1" ht="27.75" customHeight="1" thickBot="1">
      <c r="B24" s="66"/>
      <c r="C24" s="70">
        <f>SEZNAM!B22</f>
        <v>16</v>
      </c>
      <c r="D24" s="71" t="str">
        <f>SEZNAM!R22</f>
        <v>Analýza vývoje daňového inkasa a daňových nedoplatků</v>
      </c>
      <c r="E24" s="72" t="str">
        <f>OdpovědnáOsoba(SEZNAM!Q22,"vedoucí",1)&amp;IF(OdpovědnáOsoba(SEZNAM!Q22,"vedoucí",2)&lt;&gt;"",CHAR(10)&amp;OdpovědnáOsoba(SEZNAM!Q22,"vedoucí",2),"")</f>
        <v>Ing. Lukáš Moravec, Ph.D.</v>
      </c>
      <c r="F24" s="72">
        <f>OdpovědnáOsoba(SEZNAM!Q22,"oponent",1)&amp;IF(OdpovědnáOsoba(SEZNAM!Q22,"oponent",2)&lt;&gt;"",CHAR(10)&amp;OdpovědnáOsoba(SEZNAM!Q22,"oponent",2),"")</f>
      </c>
      <c r="G24" s="73" t="str">
        <f>SEZNAM!C22&amp;" "&amp;SEZNAM!D22</f>
        <v>Havelková Iveta</v>
      </c>
      <c r="H24" s="66"/>
    </row>
    <row r="25" spans="2:8" s="74" customFormat="1" ht="27.75" customHeight="1" thickBot="1">
      <c r="B25" s="66"/>
      <c r="C25" s="70">
        <f>SEZNAM!B23</f>
        <v>17</v>
      </c>
      <c r="D25" s="71" t="str">
        <f>SEZNAM!R23</f>
        <v>Eutanazie</v>
      </c>
      <c r="E25" s="72" t="str">
        <f>OdpovědnáOsoba(SEZNAM!Q23,"vedoucí",1)&amp;IF(OdpovědnáOsoba(SEZNAM!Q23,"vedoucí",2)&lt;&gt;"",CHAR(10)&amp;OdpovědnáOsoba(SEZNAM!Q23,"vedoucí",2),"")</f>
        <v>JUDr. Bohuslav Petr, Ph.D.</v>
      </c>
      <c r="F25" s="72">
        <f>OdpovědnáOsoba(SEZNAM!Q23,"oponent",1)&amp;IF(OdpovědnáOsoba(SEZNAM!Q23,"oponent",2)&lt;&gt;"",CHAR(10)&amp;OdpovědnáOsoba(SEZNAM!Q23,"oponent",2),"")</f>
      </c>
      <c r="G25" s="73" t="str">
        <f>SEZNAM!C23&amp;" "&amp;SEZNAM!D23</f>
        <v>Hlavová Romana</v>
      </c>
      <c r="H25" s="66"/>
    </row>
    <row r="26" spans="2:8" s="74" customFormat="1" ht="27.75" customHeight="1" thickBot="1">
      <c r="B26" s="66"/>
      <c r="C26" s="70">
        <f>SEZNAM!B24</f>
        <v>18</v>
      </c>
      <c r="D26" s="71" t="str">
        <f>SEZNAM!R24</f>
        <v>Příslušník bezpečnostního sboru a náhrada škody</v>
      </c>
      <c r="E26" s="72" t="str">
        <f>OdpovědnáOsoba(SEZNAM!Q24,"vedoucí",1)&amp;IF(OdpovědnáOsoba(SEZNAM!Q24,"vedoucí",2)&lt;&gt;"",CHAR(10)&amp;OdpovědnáOsoba(SEZNAM!Q24,"vedoucí",2),"")</f>
        <v>JUDr. Ondřej Šoka</v>
      </c>
      <c r="F26" s="72">
        <f>OdpovědnáOsoba(SEZNAM!Q24,"oponent",1)&amp;IF(OdpovědnáOsoba(SEZNAM!Q24,"oponent",2)&lt;&gt;"",CHAR(10)&amp;OdpovědnáOsoba(SEZNAM!Q24,"oponent",2),"")</f>
      </c>
      <c r="G26" s="73" t="str">
        <f>SEZNAM!C24&amp;" "&amp;SEZNAM!D24</f>
        <v>Holubář Bořivoj</v>
      </c>
      <c r="H26" s="66"/>
    </row>
    <row r="27" spans="2:8" s="74" customFormat="1" ht="27.75" customHeight="1" thickBot="1">
      <c r="B27" s="66"/>
      <c r="C27" s="70">
        <f>SEZNAM!B25</f>
        <v>19</v>
      </c>
      <c r="D27" s="71" t="str">
        <f>SEZNAM!R25</f>
        <v>Důkazní prostředky a dokazování v trestním řízení</v>
      </c>
      <c r="E27" s="72" t="str">
        <f>OdpovědnáOsoba(SEZNAM!Q25,"vedoucí",1)&amp;IF(OdpovědnáOsoba(SEZNAM!Q25,"vedoucí",2)&lt;&gt;"",CHAR(10)&amp;OdpovědnáOsoba(SEZNAM!Q25,"vedoucí",2),"")</f>
        <v>doc. JUDr. Roman Svatoš, Ph.D.</v>
      </c>
      <c r="F27" s="72">
        <f>OdpovědnáOsoba(SEZNAM!Q25,"oponent",1)&amp;IF(OdpovědnáOsoba(SEZNAM!Q25,"oponent",2)&lt;&gt;"",CHAR(10)&amp;OdpovědnáOsoba(SEZNAM!Q25,"oponent",2),"")</f>
      </c>
      <c r="G27" s="73" t="str">
        <f>SEZNAM!C25&amp;" "&amp;SEZNAM!D25</f>
        <v>Hornof Lukáš</v>
      </c>
      <c r="H27" s="66"/>
    </row>
    <row r="28" spans="2:8" s="74" customFormat="1" ht="27.75" customHeight="1" thickBot="1">
      <c r="B28" s="66"/>
      <c r="C28" s="70">
        <f>SEZNAM!B26</f>
        <v>20</v>
      </c>
      <c r="D28" s="71" t="str">
        <f>SEZNAM!R26</f>
        <v>Občan a policista</v>
      </c>
      <c r="E28" s="72" t="str">
        <f>OdpovědnáOsoba(SEZNAM!Q26,"vedoucí",1)&amp;IF(OdpovědnáOsoba(SEZNAM!Q26,"vedoucí",2)&lt;&gt;"",CHAR(10)&amp;OdpovědnáOsoba(SEZNAM!Q26,"vedoucí",2),"")</f>
        <v>Mgr. Josef Kříha</v>
      </c>
      <c r="F28" s="72">
        <f>OdpovědnáOsoba(SEZNAM!Q26,"oponent",1)&amp;IF(OdpovědnáOsoba(SEZNAM!Q26,"oponent",2)&lt;&gt;"",CHAR(10)&amp;OdpovědnáOsoba(SEZNAM!Q26,"oponent",2),"")</f>
      </c>
      <c r="G28" s="73" t="str">
        <f>SEZNAM!C26&amp;" "&amp;SEZNAM!D26</f>
        <v>Hornof Milan</v>
      </c>
      <c r="H28" s="66"/>
    </row>
    <row r="29" spans="2:8" s="74" customFormat="1" ht="27.75" customHeight="1" thickBot="1">
      <c r="B29" s="66"/>
      <c r="C29" s="70">
        <f>SEZNAM!B27</f>
        <v>21</v>
      </c>
      <c r="D29" s="71" t="str">
        <f>SEZNAM!R27</f>
        <v>Vietnamská komunita v České republice</v>
      </c>
      <c r="E29" s="72" t="str">
        <f>OdpovědnáOsoba(SEZNAM!Q27,"vedoucí",1)&amp;IF(OdpovědnáOsoba(SEZNAM!Q27,"vedoucí",2)&lt;&gt;"",CHAR(10)&amp;OdpovědnáOsoba(SEZNAM!Q27,"vedoucí",2),"")</f>
        <v>doc. Dr. Ing. Štefan Danics, Ph.D.</v>
      </c>
      <c r="F29" s="72">
        <f>OdpovědnáOsoba(SEZNAM!Q27,"oponent",1)&amp;IF(OdpovědnáOsoba(SEZNAM!Q27,"oponent",2)&lt;&gt;"",CHAR(10)&amp;OdpovědnáOsoba(SEZNAM!Q27,"oponent",2),"")</f>
      </c>
      <c r="G29" s="73" t="str">
        <f>SEZNAM!C27&amp;" "&amp;SEZNAM!D27</f>
        <v>Hušková Dana</v>
      </c>
      <c r="H29" s="66"/>
    </row>
    <row r="30" spans="2:8" s="74" customFormat="1" ht="27.75" customHeight="1" thickBot="1">
      <c r="B30" s="66"/>
      <c r="C30" s="70">
        <f>SEZNAM!B28</f>
        <v>22</v>
      </c>
      <c r="D30" s="71" t="str">
        <f>SEZNAM!R28</f>
        <v>Marshallův plán a jeho vliv na rozpad sovětského bloku</v>
      </c>
      <c r="E30" s="72" t="str">
        <f>OdpovědnáOsoba(SEZNAM!Q28,"vedoucí",1)&amp;IF(OdpovědnáOsoba(SEZNAM!Q28,"vedoucí",2)&lt;&gt;"",CHAR(10)&amp;OdpovědnáOsoba(SEZNAM!Q28,"vedoucí",2),"")</f>
        <v>Mgr. Štěpán Strnad</v>
      </c>
      <c r="F30" s="72">
        <f>OdpovědnáOsoba(SEZNAM!Q28,"oponent",1)&amp;IF(OdpovědnáOsoba(SEZNAM!Q28,"oponent",2)&lt;&gt;"",CHAR(10)&amp;OdpovědnáOsoba(SEZNAM!Q28,"oponent",2),"")</f>
      </c>
      <c r="G30" s="73" t="str">
        <f>SEZNAM!C28&amp;" "&amp;SEZNAM!D28</f>
        <v>Klemšová Martina</v>
      </c>
      <c r="H30" s="66"/>
    </row>
    <row r="31" spans="2:8" s="74" customFormat="1" ht="27.75" customHeight="1" thickBot="1">
      <c r="B31" s="66"/>
      <c r="C31" s="70">
        <f>SEZNAM!B29</f>
        <v>23</v>
      </c>
      <c r="D31" s="71" t="str">
        <f>SEZNAM!R29</f>
        <v>Alternativy využívání volného času pro občany Příbramska vedoucí ke snižování kriminality</v>
      </c>
      <c r="E31" s="72" t="str">
        <f>OdpovědnáOsoba(SEZNAM!Q29,"vedoucí",1)&amp;IF(OdpovědnáOsoba(SEZNAM!Q29,"vedoucí",2)&lt;&gt;"",CHAR(10)&amp;OdpovědnáOsoba(SEZNAM!Q29,"vedoucí",2),"")</f>
        <v>Ing. Hana Divišová</v>
      </c>
      <c r="F31" s="72">
        <f>OdpovědnáOsoba(SEZNAM!Q29,"oponent",1)&amp;IF(OdpovědnáOsoba(SEZNAM!Q29,"oponent",2)&lt;&gt;"",CHAR(10)&amp;OdpovědnáOsoba(SEZNAM!Q29,"oponent",2),"")</f>
      </c>
      <c r="G31" s="73" t="str">
        <f>SEZNAM!C29&amp;" "&amp;SEZNAM!D29</f>
        <v>Kočová Veronika</v>
      </c>
      <c r="H31" s="66"/>
    </row>
    <row r="32" spans="2:8" s="74" customFormat="1" ht="27.75" customHeight="1" thickBot="1">
      <c r="B32" s="66"/>
      <c r="C32" s="70">
        <f>SEZNAM!B30</f>
        <v>24</v>
      </c>
      <c r="D32" s="71" t="str">
        <f>SEZNAM!R30</f>
        <v>Krajní pravicové strany v České republice</v>
      </c>
      <c r="E32" s="72" t="str">
        <f>OdpovědnáOsoba(SEZNAM!Q30,"vedoucí",1)&amp;IF(OdpovědnáOsoba(SEZNAM!Q30,"vedoucí",2)&lt;&gt;"",CHAR(10)&amp;OdpovědnáOsoba(SEZNAM!Q30,"vedoucí",2),"")</f>
        <v>doc. Dr. Ing. Štefan Danics, Ph.D.</v>
      </c>
      <c r="F32" s="72">
        <f>OdpovědnáOsoba(SEZNAM!Q30,"oponent",1)&amp;IF(OdpovědnáOsoba(SEZNAM!Q30,"oponent",2)&lt;&gt;"",CHAR(10)&amp;OdpovědnáOsoba(SEZNAM!Q30,"oponent",2),"")</f>
      </c>
      <c r="G32" s="73" t="str">
        <f>SEZNAM!C30&amp;" "&amp;SEZNAM!D30</f>
        <v>Kolář Jiří</v>
      </c>
      <c r="H32" s="66"/>
    </row>
    <row r="33" spans="2:8" s="74" customFormat="1" ht="27.75" customHeight="1" thickBot="1">
      <c r="B33" s="66"/>
      <c r="C33" s="70">
        <f>SEZNAM!B31</f>
        <v>25</v>
      </c>
      <c r="D33" s="71" t="str">
        <f>SEZNAM!R31</f>
        <v>Protipolitický extremismus v ČR</v>
      </c>
      <c r="E33" s="72" t="str">
        <f>OdpovědnáOsoba(SEZNAM!Q31,"vedoucí",1)&amp;IF(OdpovědnáOsoba(SEZNAM!Q31,"vedoucí",2)&lt;&gt;"",CHAR(10)&amp;OdpovědnáOsoba(SEZNAM!Q31,"vedoucí",2),"")</f>
        <v>doc. Dr. Ing. Štefan Danics, Ph.D.</v>
      </c>
      <c r="F33" s="72">
        <f>OdpovědnáOsoba(SEZNAM!Q31,"oponent",1)&amp;IF(OdpovědnáOsoba(SEZNAM!Q31,"oponent",2)&lt;&gt;"",CHAR(10)&amp;OdpovědnáOsoba(SEZNAM!Q31,"oponent",2),"")</f>
      </c>
      <c r="G33" s="73" t="str">
        <f>SEZNAM!C31&amp;" "&amp;SEZNAM!D31</f>
        <v>Korecká Aneta</v>
      </c>
      <c r="H33" s="66"/>
    </row>
    <row r="34" spans="2:8" s="74" customFormat="1" ht="27.75" customHeight="1" thickBot="1">
      <c r="B34" s="66"/>
      <c r="C34" s="70">
        <f>SEZNAM!B32</f>
        <v>26</v>
      </c>
      <c r="D34" s="71" t="str">
        <f>SEZNAM!R32</f>
        <v>Předsednictví České republiky v Evropské unii</v>
      </c>
      <c r="E34" s="72" t="str">
        <f>OdpovědnáOsoba(SEZNAM!Q32,"vedoucí",1)&amp;IF(OdpovědnáOsoba(SEZNAM!Q32,"vedoucí",2)&lt;&gt;"",CHAR(10)&amp;OdpovědnáOsoba(SEZNAM!Q32,"vedoucí",2),"")</f>
        <v>Mgr. Petra Fürstová</v>
      </c>
      <c r="F34" s="72">
        <f>OdpovědnáOsoba(SEZNAM!Q32,"oponent",1)&amp;IF(OdpovědnáOsoba(SEZNAM!Q32,"oponent",2)&lt;&gt;"",CHAR(10)&amp;OdpovědnáOsoba(SEZNAM!Q32,"oponent",2),"")</f>
      </c>
      <c r="G34" s="73" t="str">
        <f>SEZNAM!C32&amp;" "&amp;SEZNAM!D32</f>
        <v>Krištofovičová Zuzana</v>
      </c>
      <c r="H34" s="66"/>
    </row>
    <row r="35" spans="2:8" s="74" customFormat="1" ht="27.75" customHeight="1" thickBot="1">
      <c r="B35" s="66"/>
      <c r="C35" s="70">
        <f>SEZNAM!B33</f>
        <v>27</v>
      </c>
      <c r="D35" s="71" t="str">
        <f>SEZNAM!R33</f>
        <v>Výdaje na vzdělávání v zemích OECD</v>
      </c>
      <c r="E35" s="72" t="str">
        <f>OdpovědnáOsoba(SEZNAM!Q33,"vedoucí",1)&amp;IF(OdpovědnáOsoba(SEZNAM!Q33,"vedoucí",2)&lt;&gt;"",CHAR(10)&amp;OdpovědnáOsoba(SEZNAM!Q33,"vedoucí",2),"")</f>
        <v>Ing. Jiří Dušek, Ph.D.</v>
      </c>
      <c r="F35" s="72">
        <f>OdpovědnáOsoba(SEZNAM!Q33,"oponent",1)&amp;IF(OdpovědnáOsoba(SEZNAM!Q33,"oponent",2)&lt;&gt;"",CHAR(10)&amp;OdpovědnáOsoba(SEZNAM!Q33,"oponent",2),"")</f>
      </c>
      <c r="G35" s="73" t="str">
        <f>SEZNAM!C33&amp;" "&amp;SEZNAM!D33</f>
        <v>Krupová Iveta</v>
      </c>
      <c r="H35" s="66"/>
    </row>
    <row r="36" spans="2:8" s="74" customFormat="1" ht="27.75" customHeight="1" thickBot="1">
      <c r="B36" s="66"/>
      <c r="C36" s="70">
        <f>SEZNAM!B34</f>
        <v>28</v>
      </c>
      <c r="D36" s="71" t="str">
        <f>SEZNAM!R34</f>
        <v>Systém a specifika vzdělávání příslušníků bezpečnostních sborů</v>
      </c>
      <c r="E36" s="72">
        <f>OdpovědnáOsoba(SEZNAM!Q34,"vedoucí",1)&amp;IF(OdpovědnáOsoba(SEZNAM!Q34,"vedoucí",2)&lt;&gt;"",CHAR(10)&amp;OdpovědnáOsoba(SEZNAM!Q34,"vedoucí",2),"")</f>
      </c>
      <c r="F36" s="72">
        <f>OdpovědnáOsoba(SEZNAM!Q34,"oponent",1)&amp;IF(OdpovědnáOsoba(SEZNAM!Q34,"oponent",2)&lt;&gt;"",CHAR(10)&amp;OdpovědnáOsoba(SEZNAM!Q34,"oponent",2),"")</f>
      </c>
      <c r="G36" s="73" t="str">
        <f>SEZNAM!C34&amp;" "&amp;SEZNAM!D34</f>
        <v>Křivánek Jaroslav</v>
      </c>
      <c r="H36" s="66"/>
    </row>
    <row r="37" spans="2:8" s="74" customFormat="1" ht="27.75" customHeight="1" thickBot="1">
      <c r="B37" s="66"/>
      <c r="C37" s="70">
        <f>SEZNAM!B35</f>
        <v>29</v>
      </c>
      <c r="D37" s="71" t="str">
        <f>SEZNAM!R35</f>
        <v>Krizové řízení v České republice</v>
      </c>
      <c r="E37" s="72" t="str">
        <f>OdpovědnáOsoba(SEZNAM!Q35,"vedoucí",1)&amp;IF(OdpovědnáOsoba(SEZNAM!Q35,"vedoucí",2)&lt;&gt;"",CHAR(10)&amp;OdpovědnáOsoba(SEZNAM!Q35,"vedoucí",2),"")</f>
        <v>JUDr. Ondřej Šoka</v>
      </c>
      <c r="F37" s="72">
        <f>OdpovědnáOsoba(SEZNAM!Q35,"oponent",1)&amp;IF(OdpovědnáOsoba(SEZNAM!Q35,"oponent",2)&lt;&gt;"",CHAR(10)&amp;OdpovědnáOsoba(SEZNAM!Q35,"oponent",2),"")</f>
      </c>
      <c r="G37" s="73" t="str">
        <f>SEZNAM!C35&amp;" "&amp;SEZNAM!D35</f>
        <v>Kubín Ladislav</v>
      </c>
      <c r="H37" s="66"/>
    </row>
    <row r="38" spans="2:8" s="74" customFormat="1" ht="27.75" customHeight="1" thickBot="1">
      <c r="B38" s="66"/>
      <c r="C38" s="70">
        <f>SEZNAM!B36</f>
        <v>30</v>
      </c>
      <c r="D38" s="71" t="str">
        <f>SEZNAM!R36</f>
        <v>Lisabonská smlouva a její dopady na Evropskou unii</v>
      </c>
      <c r="E38" s="72" t="str">
        <f>OdpovědnáOsoba(SEZNAM!Q36,"vedoucí",1)&amp;IF(OdpovědnáOsoba(SEZNAM!Q36,"vedoucí",2)&lt;&gt;"",CHAR(10)&amp;OdpovědnáOsoba(SEZNAM!Q36,"vedoucí",2),"")</f>
        <v>Ing. Jiří Dušek, Ph.D.</v>
      </c>
      <c r="F38" s="72">
        <f>OdpovědnáOsoba(SEZNAM!Q36,"oponent",1)&amp;IF(OdpovědnáOsoba(SEZNAM!Q36,"oponent",2)&lt;&gt;"",CHAR(10)&amp;OdpovědnáOsoba(SEZNAM!Q36,"oponent",2),"")</f>
      </c>
      <c r="G38" s="73" t="str">
        <f>SEZNAM!C36&amp;" "&amp;SEZNAM!D36</f>
        <v>Kuchynka Jan</v>
      </c>
      <c r="H38" s="66"/>
    </row>
    <row r="39" spans="2:8" s="74" customFormat="1" ht="27.75" customHeight="1" thickBot="1">
      <c r="B39" s="66"/>
      <c r="C39" s="70">
        <f>SEZNAM!B37</f>
        <v>31</v>
      </c>
      <c r="D39" s="71" t="str">
        <f>SEZNAM!R37</f>
        <v>Postavení Romů v České republice</v>
      </c>
      <c r="E39" s="72" t="str">
        <f>OdpovědnáOsoba(SEZNAM!Q37,"vedoucí",1)&amp;IF(OdpovědnáOsoba(SEZNAM!Q37,"vedoucí",2)&lt;&gt;"",CHAR(10)&amp;OdpovědnáOsoba(SEZNAM!Q37,"vedoucí",2),"")</f>
        <v>doc. Dr. Ing. Štefan Danics, Ph.D.</v>
      </c>
      <c r="F39" s="72">
        <f>OdpovědnáOsoba(SEZNAM!Q37,"oponent",1)&amp;IF(OdpovědnáOsoba(SEZNAM!Q37,"oponent",2)&lt;&gt;"",CHAR(10)&amp;OdpovědnáOsoba(SEZNAM!Q37,"oponent",2),"")</f>
      </c>
      <c r="G39" s="73" t="str">
        <f>SEZNAM!C37&amp;" "&amp;SEZNAM!D37</f>
        <v>Kulhánková Jana</v>
      </c>
      <c r="H39" s="66"/>
    </row>
    <row r="40" spans="2:8" s="74" customFormat="1" ht="27.75" customHeight="1" thickBot="1">
      <c r="B40" s="66"/>
      <c r="C40" s="70">
        <f>SEZNAM!B38</f>
        <v>32</v>
      </c>
      <c r="D40" s="71" t="str">
        <f>SEZNAM!R38</f>
        <v>Úkoly Armády České republiky v oblasti krizového řízení</v>
      </c>
      <c r="E40" s="72" t="str">
        <f>OdpovědnáOsoba(SEZNAM!Q38,"vedoucí",1)&amp;IF(OdpovědnáOsoba(SEZNAM!Q38,"vedoucí",2)&lt;&gt;"",CHAR(10)&amp;OdpovědnáOsoba(SEZNAM!Q38,"vedoucí",2),"")</f>
        <v>JUDr. Ondřej Šoka</v>
      </c>
      <c r="F40" s="72">
        <f>OdpovědnáOsoba(SEZNAM!Q38,"oponent",1)&amp;IF(OdpovědnáOsoba(SEZNAM!Q38,"oponent",2)&lt;&gt;"",CHAR(10)&amp;OdpovědnáOsoba(SEZNAM!Q38,"oponent",2),"")</f>
      </c>
      <c r="G40" s="73" t="str">
        <f>SEZNAM!C38&amp;" "&amp;SEZNAM!D38</f>
        <v>Kunc Jaroslav</v>
      </c>
      <c r="H40" s="66"/>
    </row>
    <row r="41" spans="2:8" s="74" customFormat="1" ht="27.75" customHeight="1" thickBot="1">
      <c r="B41" s="66"/>
      <c r="C41" s="70">
        <f>SEZNAM!B39</f>
        <v>33</v>
      </c>
      <c r="D41" s="71" t="str">
        <f>SEZNAM!R39</f>
        <v>Terorismus</v>
      </c>
      <c r="E41" s="72" t="str">
        <f>OdpovědnáOsoba(SEZNAM!Q39,"vedoucí",1)&amp;IF(OdpovědnáOsoba(SEZNAM!Q39,"vedoucí",2)&lt;&gt;"",CHAR(10)&amp;OdpovědnáOsoba(SEZNAM!Q39,"vedoucí",2),"")</f>
        <v>doc. Dr. Ing. Štefan Danics, Ph.D.</v>
      </c>
      <c r="F41" s="72">
        <f>OdpovědnáOsoba(SEZNAM!Q39,"oponent",1)&amp;IF(OdpovědnáOsoba(SEZNAM!Q39,"oponent",2)&lt;&gt;"",CHAR(10)&amp;OdpovědnáOsoba(SEZNAM!Q39,"oponent",2),"")</f>
      </c>
      <c r="G41" s="73" t="str">
        <f>SEZNAM!C39&amp;" "&amp;SEZNAM!D39</f>
        <v>Kytlerová Michaela</v>
      </c>
      <c r="H41" s="66"/>
    </row>
    <row r="42" spans="2:8" s="74" customFormat="1" ht="27.75" customHeight="1" thickBot="1">
      <c r="B42" s="66"/>
      <c r="C42" s="70">
        <f>SEZNAM!B40</f>
        <v>34</v>
      </c>
      <c r="D42" s="71" t="str">
        <f>SEZNAM!R40</f>
        <v>Cizinecký zákon - vybraná problematika na úseku povolování pobytu cizinců</v>
      </c>
      <c r="E42" s="72" t="str">
        <f>OdpovědnáOsoba(SEZNAM!Q40,"vedoucí",1)&amp;IF(OdpovědnáOsoba(SEZNAM!Q40,"vedoucí",2)&lt;&gt;"",CHAR(10)&amp;OdpovědnáOsoba(SEZNAM!Q40,"vedoucí",2),"")</f>
        <v>JUDr. Jozef Bandžak, Ph.D.</v>
      </c>
      <c r="F42" s="72">
        <f>OdpovědnáOsoba(SEZNAM!Q40,"oponent",1)&amp;IF(OdpovědnáOsoba(SEZNAM!Q40,"oponent",2)&lt;&gt;"",CHAR(10)&amp;OdpovědnáOsoba(SEZNAM!Q40,"oponent",2),"")</f>
      </c>
      <c r="G42" s="73" t="str">
        <f>SEZNAM!C40&amp;" "&amp;SEZNAM!D40</f>
        <v>Máchová Dana</v>
      </c>
      <c r="H42" s="66"/>
    </row>
    <row r="43" spans="2:8" s="74" customFormat="1" ht="27.75" customHeight="1" thickBot="1">
      <c r="B43" s="66"/>
      <c r="C43" s="70">
        <f>SEZNAM!B41</f>
        <v>35</v>
      </c>
      <c r="D43" s="71" t="str">
        <f>SEZNAM!R41</f>
        <v>Postup orgánů činných v trestním řízení při prověřování a vyšetřování trestného činu loupeže</v>
      </c>
      <c r="E43" s="72">
        <f>OdpovědnáOsoba(SEZNAM!Q41,"vedoucí",1)&amp;IF(OdpovědnáOsoba(SEZNAM!Q41,"vedoucí",2)&lt;&gt;"",CHAR(10)&amp;OdpovědnáOsoba(SEZNAM!Q41,"vedoucí",2),"")</f>
      </c>
      <c r="F43" s="72">
        <f>OdpovědnáOsoba(SEZNAM!Q41,"oponent",1)&amp;IF(OdpovědnáOsoba(SEZNAM!Q41,"oponent",2)&lt;&gt;"",CHAR(10)&amp;OdpovědnáOsoba(SEZNAM!Q41,"oponent",2),"")</f>
      </c>
      <c r="G43" s="73" t="str">
        <f>SEZNAM!C41&amp;" "&amp;SEZNAM!D41</f>
        <v>Malík Jan</v>
      </c>
      <c r="H43" s="66"/>
    </row>
    <row r="44" spans="2:8" s="74" customFormat="1" ht="27.75" customHeight="1" thickBot="1">
      <c r="B44" s="66"/>
      <c r="C44" s="70">
        <f>SEZNAM!B42</f>
        <v>36</v>
      </c>
      <c r="D44" s="71" t="str">
        <f>SEZNAM!R42</f>
        <v>Adhezní řízení</v>
      </c>
      <c r="E44" s="72" t="str">
        <f>OdpovědnáOsoba(SEZNAM!Q42,"vedoucí",1)&amp;IF(OdpovědnáOsoba(SEZNAM!Q42,"vedoucí",2)&lt;&gt;"",CHAR(10)&amp;OdpovědnáOsoba(SEZNAM!Q42,"vedoucí",2),"")</f>
        <v>JUDr. Soňa Biskupová_Fišerová</v>
      </c>
      <c r="F44" s="72">
        <f>OdpovědnáOsoba(SEZNAM!Q42,"oponent",1)&amp;IF(OdpovědnáOsoba(SEZNAM!Q42,"oponent",2)&lt;&gt;"",CHAR(10)&amp;OdpovědnáOsoba(SEZNAM!Q42,"oponent",2),"")</f>
      </c>
      <c r="G44" s="73" t="str">
        <f>SEZNAM!C42&amp;" "&amp;SEZNAM!D42</f>
        <v>Marcín Ladislav</v>
      </c>
      <c r="H44" s="66"/>
    </row>
    <row r="45" spans="2:8" s="74" customFormat="1" ht="27.75" customHeight="1" thickBot="1">
      <c r="B45" s="66"/>
      <c r="C45" s="70">
        <f>SEZNAM!B43</f>
        <v>37</v>
      </c>
      <c r="D45" s="71" t="str">
        <f>SEZNAM!R43</f>
        <v>Vazební řízení</v>
      </c>
      <c r="E45" s="72" t="str">
        <f>OdpovědnáOsoba(SEZNAM!Q43,"vedoucí",1)&amp;IF(OdpovědnáOsoba(SEZNAM!Q43,"vedoucí",2)&lt;&gt;"",CHAR(10)&amp;OdpovědnáOsoba(SEZNAM!Q43,"vedoucí",2),"")</f>
        <v>JUDr. Soňa Biskupová_Fišerová</v>
      </c>
      <c r="F45" s="72">
        <f>OdpovědnáOsoba(SEZNAM!Q43,"oponent",1)&amp;IF(OdpovědnáOsoba(SEZNAM!Q43,"oponent",2)&lt;&gt;"",CHAR(10)&amp;OdpovědnáOsoba(SEZNAM!Q43,"oponent",2),"")</f>
      </c>
      <c r="G45" s="73" t="str">
        <f>SEZNAM!C43&amp;" "&amp;SEZNAM!D43</f>
        <v>Martinec Vladislav</v>
      </c>
      <c r="H45" s="66"/>
    </row>
    <row r="46" spans="2:8" s="74" customFormat="1" ht="27.75" customHeight="1" thickBot="1">
      <c r="B46" s="66"/>
      <c r="C46" s="70">
        <f>SEZNAM!B44</f>
        <v>38</v>
      </c>
      <c r="D46" s="71" t="str">
        <f>SEZNAM!R44</f>
        <v>Součinost Městské policie a Policie ČR</v>
      </c>
      <c r="E46" s="72" t="str">
        <f>OdpovědnáOsoba(SEZNAM!Q44,"vedoucí",1)&amp;IF(OdpovědnáOsoba(SEZNAM!Q44,"vedoucí",2)&lt;&gt;"",CHAR(10)&amp;OdpovědnáOsoba(SEZNAM!Q44,"vedoucí",2),"")</f>
        <v>Mgr. Josef Kříha</v>
      </c>
      <c r="F46" s="72">
        <f>OdpovědnáOsoba(SEZNAM!Q44,"oponent",1)&amp;IF(OdpovědnáOsoba(SEZNAM!Q44,"oponent",2)&lt;&gt;"",CHAR(10)&amp;OdpovědnáOsoba(SEZNAM!Q44,"oponent",2),"")</f>
      </c>
      <c r="G46" s="73" t="str">
        <f>SEZNAM!C44&amp;" "&amp;SEZNAM!D44</f>
        <v>Matějovičová Miloslava</v>
      </c>
      <c r="H46" s="66"/>
    </row>
    <row r="47" spans="2:8" s="74" customFormat="1" ht="27.75" customHeight="1" thickBot="1">
      <c r="B47" s="66"/>
      <c r="C47" s="70">
        <f>SEZNAM!B45</f>
        <v>39</v>
      </c>
      <c r="D47" s="71" t="str">
        <f>SEZNAM!R45</f>
        <v>Islámský fundamentalismus a Evropská unie</v>
      </c>
      <c r="E47" s="72" t="str">
        <f>OdpovědnáOsoba(SEZNAM!Q45,"vedoucí",1)&amp;IF(OdpovědnáOsoba(SEZNAM!Q45,"vedoucí",2)&lt;&gt;"",CHAR(10)&amp;OdpovědnáOsoba(SEZNAM!Q45,"vedoucí",2),"")</f>
        <v>doc. Dr. Ing. Štefan Danics, Ph.D.</v>
      </c>
      <c r="F47" s="72">
        <f>OdpovědnáOsoba(SEZNAM!Q45,"oponent",1)&amp;IF(OdpovědnáOsoba(SEZNAM!Q45,"oponent",2)&lt;&gt;"",CHAR(10)&amp;OdpovědnáOsoba(SEZNAM!Q45,"oponent",2),"")</f>
      </c>
      <c r="G47" s="73" t="str">
        <f>SEZNAM!C45&amp;" "&amp;SEZNAM!D45</f>
        <v>Melichar Luboš</v>
      </c>
      <c r="H47" s="66"/>
    </row>
    <row r="48" spans="2:8" s="74" customFormat="1" ht="27.75" customHeight="1" thickBot="1">
      <c r="B48" s="66"/>
      <c r="C48" s="70">
        <f>SEZNAM!B46</f>
        <v>40</v>
      </c>
      <c r="D48" s="71" t="str">
        <f>SEZNAM!R46</f>
        <v>Diplomatické vztahy České Republiky a Ruské Federace po roce 1989</v>
      </c>
      <c r="E48" s="72" t="str">
        <f>OdpovědnáOsoba(SEZNAM!Q46,"vedoucí",1)&amp;IF(OdpovědnáOsoba(SEZNAM!Q46,"vedoucí",2)&lt;&gt;"",CHAR(10)&amp;OdpovědnáOsoba(SEZNAM!Q46,"vedoucí",2),"")</f>
        <v>PhDr. Lenka Rozboudová, Ph.D.</v>
      </c>
      <c r="F48" s="72">
        <f>OdpovědnáOsoba(SEZNAM!Q46,"oponent",1)&amp;IF(OdpovědnáOsoba(SEZNAM!Q46,"oponent",2)&lt;&gt;"",CHAR(10)&amp;OdpovědnáOsoba(SEZNAM!Q46,"oponent",2),"")</f>
      </c>
      <c r="G48" s="73" t="str">
        <f>SEZNAM!C46&amp;" "&amp;SEZNAM!D46</f>
        <v>Mrázek Šimon</v>
      </c>
      <c r="H48" s="66"/>
    </row>
    <row r="49" spans="2:8" s="74" customFormat="1" ht="27.75" customHeight="1" thickBot="1">
      <c r="B49" s="66"/>
      <c r="C49" s="70">
        <f>SEZNAM!B47</f>
        <v>41</v>
      </c>
      <c r="D49" s="71" t="str">
        <f>SEZNAM!R47</f>
        <v>Trest smrti – jeho historické aspekty a jeho aplikace v součastném světě</v>
      </c>
      <c r="E49" s="72" t="str">
        <f>OdpovědnáOsoba(SEZNAM!Q47,"vedoucí",1)&amp;IF(OdpovědnáOsoba(SEZNAM!Q47,"vedoucí",2)&lt;&gt;"",CHAR(10)&amp;OdpovědnáOsoba(SEZNAM!Q47,"vedoucí",2),"")</f>
        <v>JUDr. Soňa Biskupová_Fišerová</v>
      </c>
      <c r="F49" s="72">
        <f>OdpovědnáOsoba(SEZNAM!Q47,"oponent",1)&amp;IF(OdpovědnáOsoba(SEZNAM!Q47,"oponent",2)&lt;&gt;"",CHAR(10)&amp;OdpovědnáOsoba(SEZNAM!Q47,"oponent",2),"")</f>
      </c>
      <c r="G49" s="73" t="str">
        <f>SEZNAM!C47&amp;" "&amp;SEZNAM!D47</f>
        <v>Ortmanová Hana</v>
      </c>
      <c r="H49" s="66"/>
    </row>
    <row r="50" spans="2:8" s="74" customFormat="1" ht="27.75" customHeight="1" thickBot="1">
      <c r="B50" s="66"/>
      <c r="C50" s="70">
        <f>SEZNAM!B48</f>
        <v>42</v>
      </c>
      <c r="D50" s="71" t="str">
        <f>SEZNAM!R48</f>
        <v>Bezpečnostně-právní aspekty likvidace muničních nálezů v zastavěných a obydlených oblastech</v>
      </c>
      <c r="E50" s="72" t="str">
        <f>OdpovědnáOsoba(SEZNAM!Q48,"vedoucí",1)&amp;IF(OdpovědnáOsoba(SEZNAM!Q48,"vedoucí",2)&lt;&gt;"",CHAR(10)&amp;OdpovědnáOsoba(SEZNAM!Q48,"vedoucí",2),"")</f>
        <v>Mgr. Josef Kříha</v>
      </c>
      <c r="F50" s="72">
        <f>OdpovědnáOsoba(SEZNAM!Q48,"oponent",1)&amp;IF(OdpovědnáOsoba(SEZNAM!Q48,"oponent",2)&lt;&gt;"",CHAR(10)&amp;OdpovědnáOsoba(SEZNAM!Q48,"oponent",2),"")</f>
      </c>
      <c r="G50" s="73" t="str">
        <f>SEZNAM!C48&amp;" "&amp;SEZNAM!D48</f>
        <v>Pánek Pavel</v>
      </c>
      <c r="H50" s="66"/>
    </row>
    <row r="51" spans="2:8" s="74" customFormat="1" ht="27.75" customHeight="1" thickBot="1">
      <c r="B51" s="66"/>
      <c r="C51" s="70">
        <f>SEZNAM!B49</f>
        <v>43</v>
      </c>
      <c r="D51" s="71" t="str">
        <f>SEZNAM!R49</f>
        <v>Postup policejního orgánu při prověřování sebevražd</v>
      </c>
      <c r="E51" s="72">
        <f>OdpovědnáOsoba(SEZNAM!Q49,"vedoucí",1)&amp;IF(OdpovědnáOsoba(SEZNAM!Q49,"vedoucí",2)&lt;&gt;"",CHAR(10)&amp;OdpovědnáOsoba(SEZNAM!Q49,"vedoucí",2),"")</f>
      </c>
      <c r="F51" s="72">
        <f>OdpovědnáOsoba(SEZNAM!Q49,"oponent",1)&amp;IF(OdpovědnáOsoba(SEZNAM!Q49,"oponent",2)&lt;&gt;"",CHAR(10)&amp;OdpovědnáOsoba(SEZNAM!Q49,"oponent",2),"")</f>
      </c>
      <c r="G51" s="73" t="str">
        <f>SEZNAM!C49&amp;" "&amp;SEZNAM!D49</f>
        <v>Pechač Zdeněk</v>
      </c>
      <c r="H51" s="66"/>
    </row>
    <row r="52" spans="2:8" s="74" customFormat="1" ht="27.75" customHeight="1" thickBot="1">
      <c r="B52" s="66"/>
      <c r="C52" s="70">
        <f>SEZNAM!B50</f>
        <v>44</v>
      </c>
      <c r="D52" s="71" t="str">
        <f>SEZNAM!R50</f>
        <v>Souvislosti možného vstupu Turecka do Evropské unie</v>
      </c>
      <c r="E52" s="72" t="str">
        <f>OdpovědnáOsoba(SEZNAM!Q50,"vedoucí",1)&amp;IF(OdpovědnáOsoba(SEZNAM!Q50,"vedoucí",2)&lt;&gt;"",CHAR(10)&amp;OdpovědnáOsoba(SEZNAM!Q50,"vedoucí",2),"")</f>
        <v>doc. Dr. Ing. Štefan Danics, Ph.D.</v>
      </c>
      <c r="F52" s="72">
        <f>OdpovědnáOsoba(SEZNAM!Q50,"oponent",1)&amp;IF(OdpovědnáOsoba(SEZNAM!Q50,"oponent",2)&lt;&gt;"",CHAR(10)&amp;OdpovědnáOsoba(SEZNAM!Q50,"oponent",2),"")</f>
      </c>
      <c r="G52" s="73" t="str">
        <f>SEZNAM!C50&amp;" "&amp;SEZNAM!D50</f>
        <v>Pelikán Stanislav</v>
      </c>
      <c r="H52" s="66"/>
    </row>
    <row r="53" spans="2:8" s="74" customFormat="1" ht="27.75" customHeight="1" thickBot="1">
      <c r="B53" s="66"/>
      <c r="C53" s="70">
        <f>SEZNAM!B51</f>
        <v>45</v>
      </c>
      <c r="D53" s="71" t="str">
        <f>SEZNAM!R51</f>
        <v>Politické souvislosti umístění radarové základny v ČR</v>
      </c>
      <c r="E53" s="72" t="str">
        <f>OdpovědnáOsoba(SEZNAM!Q51,"vedoucí",1)&amp;IF(OdpovědnáOsoba(SEZNAM!Q51,"vedoucí",2)&lt;&gt;"",CHAR(10)&amp;OdpovědnáOsoba(SEZNAM!Q51,"vedoucí",2),"")</f>
        <v>doc. Dr. Ing. Štefan Danics, Ph.D.</v>
      </c>
      <c r="F53" s="72">
        <f>OdpovědnáOsoba(SEZNAM!Q51,"oponent",1)&amp;IF(OdpovědnáOsoba(SEZNAM!Q51,"oponent",2)&lt;&gt;"",CHAR(10)&amp;OdpovědnáOsoba(SEZNAM!Q51,"oponent",2),"")</f>
      </c>
      <c r="G53" s="73" t="str">
        <f>SEZNAM!C51&amp;" "&amp;SEZNAM!D51</f>
        <v>Peukerová Daniella</v>
      </c>
      <c r="H53" s="66"/>
    </row>
    <row r="54" spans="2:8" s="74" customFormat="1" ht="27.75" customHeight="1" thickBot="1">
      <c r="B54" s="66"/>
      <c r="C54" s="70">
        <f>SEZNAM!B52</f>
        <v>46</v>
      </c>
      <c r="D54" s="71" t="str">
        <f>SEZNAM!R52</f>
        <v>Marshallův plán a dopady na evropské země</v>
      </c>
      <c r="E54" s="72" t="str">
        <f>OdpovědnáOsoba(SEZNAM!Q52,"vedoucí",1)&amp;IF(OdpovědnáOsoba(SEZNAM!Q52,"vedoucí",2)&lt;&gt;"",CHAR(10)&amp;OdpovědnáOsoba(SEZNAM!Q52,"vedoucí",2),"")</f>
        <v>Ing. Jiří Dušek, Ph.D.</v>
      </c>
      <c r="F54" s="72">
        <f>OdpovědnáOsoba(SEZNAM!Q52,"oponent",1)&amp;IF(OdpovědnáOsoba(SEZNAM!Q52,"oponent",2)&lt;&gt;"",CHAR(10)&amp;OdpovědnáOsoba(SEZNAM!Q52,"oponent",2),"")</f>
      </c>
      <c r="G54" s="73" t="str">
        <f>SEZNAM!C52&amp;" "&amp;SEZNAM!D52</f>
        <v>Pikardová Jana</v>
      </c>
      <c r="H54" s="66"/>
    </row>
    <row r="55" spans="2:8" s="74" customFormat="1" ht="27.75" customHeight="1" thickBot="1">
      <c r="B55" s="66"/>
      <c r="C55" s="70">
        <f>SEZNAM!B53</f>
        <v>47</v>
      </c>
      <c r="D55" s="71" t="str">
        <f>SEZNAM!R53</f>
        <v>Systém bodového hodnocení v ČR</v>
      </c>
      <c r="E55" s="72" t="str">
        <f>OdpovědnáOsoba(SEZNAM!Q53,"vedoucí",1)&amp;IF(OdpovědnáOsoba(SEZNAM!Q53,"vedoucí",2)&lt;&gt;"",CHAR(10)&amp;OdpovědnáOsoba(SEZNAM!Q53,"vedoucí",2),"")</f>
        <v>JUDr. Jozef Bandžak, Ph.D.</v>
      </c>
      <c r="F55" s="72">
        <f>OdpovědnáOsoba(SEZNAM!Q53,"oponent",1)&amp;IF(OdpovědnáOsoba(SEZNAM!Q53,"oponent",2)&lt;&gt;"",CHAR(10)&amp;OdpovědnáOsoba(SEZNAM!Q53,"oponent",2),"")</f>
      </c>
      <c r="G55" s="73" t="str">
        <f>SEZNAM!C53&amp;" "&amp;SEZNAM!D53</f>
        <v>Plavcová Alena</v>
      </c>
      <c r="H55" s="66"/>
    </row>
    <row r="56" spans="2:8" s="74" customFormat="1" ht="27.75" customHeight="1" thickBot="1">
      <c r="B56" s="66"/>
      <c r="C56" s="70">
        <f>SEZNAM!B54</f>
        <v>48</v>
      </c>
      <c r="D56" s="71" t="str">
        <f>SEZNAM!R54</f>
        <v>Masmediální komunikace a její vliv na děti ze základní školy</v>
      </c>
      <c r="E56" s="72" t="str">
        <f>OdpovědnáOsoba(SEZNAM!Q54,"vedoucí",1)&amp;IF(OdpovědnáOsoba(SEZNAM!Q54,"vedoucí",2)&lt;&gt;"",CHAR(10)&amp;OdpovědnáOsoba(SEZNAM!Q54,"vedoucí",2),"")</f>
        <v>Prof. PaedDr. Gabriel Švejda, CSc., Dr.h.c.</v>
      </c>
      <c r="F56" s="72">
        <f>OdpovědnáOsoba(SEZNAM!Q54,"oponent",1)&amp;IF(OdpovědnáOsoba(SEZNAM!Q54,"oponent",2)&lt;&gt;"",CHAR(10)&amp;OdpovědnáOsoba(SEZNAM!Q54,"oponent",2),"")</f>
      </c>
      <c r="G56" s="73" t="str">
        <f>SEZNAM!C54&amp;" "&amp;SEZNAM!D54</f>
        <v> </v>
      </c>
      <c r="H56" s="66"/>
    </row>
    <row r="57" spans="2:8" s="74" customFormat="1" ht="27.75" customHeight="1" thickBot="1">
      <c r="B57" s="66"/>
      <c r="C57" s="70">
        <f>SEZNAM!B55</f>
        <v>49</v>
      </c>
      <c r="D57" s="71" t="str">
        <f>SEZNAM!R55</f>
        <v>Postup policejního orgánů na místě činu</v>
      </c>
      <c r="E57" s="72">
        <f>OdpovědnáOsoba(SEZNAM!Q55,"vedoucí",1)&amp;IF(OdpovědnáOsoba(SEZNAM!Q55,"vedoucí",2)&lt;&gt;"",CHAR(10)&amp;OdpovědnáOsoba(SEZNAM!Q55,"vedoucí",2),"")</f>
      </c>
      <c r="F57" s="72">
        <f>OdpovědnáOsoba(SEZNAM!Q55,"oponent",1)&amp;IF(OdpovědnáOsoba(SEZNAM!Q55,"oponent",2)&lt;&gt;"",CHAR(10)&amp;OdpovědnáOsoba(SEZNAM!Q55,"oponent",2),"")</f>
      </c>
      <c r="G57" s="73" t="str">
        <f>SEZNAM!C55&amp;" "&amp;SEZNAM!D55</f>
        <v>Podlipská Hana</v>
      </c>
      <c r="H57" s="66"/>
    </row>
    <row r="58" spans="2:8" s="74" customFormat="1" ht="27.75" customHeight="1" thickBot="1">
      <c r="B58" s="66"/>
      <c r="C58" s="70">
        <f>SEZNAM!B56</f>
        <v>50</v>
      </c>
      <c r="D58" s="71" t="str">
        <f>SEZNAM!R56</f>
        <v>Terorismus jako nejnaléhavější hrozba pro Evropskou Unii</v>
      </c>
      <c r="E58" s="72" t="str">
        <f>OdpovědnáOsoba(SEZNAM!Q56,"vedoucí",1)&amp;IF(OdpovědnáOsoba(SEZNAM!Q56,"vedoucí",2)&lt;&gt;"",CHAR(10)&amp;OdpovědnáOsoba(SEZNAM!Q56,"vedoucí",2),"")</f>
        <v>doc. Dr. Ing. Štefan Danics, Ph.D.</v>
      </c>
      <c r="F58" s="72">
        <f>OdpovědnáOsoba(SEZNAM!Q56,"oponent",1)&amp;IF(OdpovědnáOsoba(SEZNAM!Q56,"oponent",2)&lt;&gt;"",CHAR(10)&amp;OdpovědnáOsoba(SEZNAM!Q56,"oponent",2),"")</f>
      </c>
      <c r="G58" s="73" t="str">
        <f>SEZNAM!C56&amp;" "&amp;SEZNAM!D56</f>
        <v>Purkart Martin</v>
      </c>
      <c r="H58" s="66"/>
    </row>
    <row r="59" spans="2:8" s="74" customFormat="1" ht="27.75" customHeight="1" thickBot="1">
      <c r="B59" s="66"/>
      <c r="C59" s="70">
        <f>SEZNAM!B57</f>
        <v>51</v>
      </c>
      <c r="D59" s="71" t="str">
        <f>SEZNAM!R57</f>
        <v>Aktuální stav českého včelařství a dopad jeho problémů na společnost</v>
      </c>
      <c r="E59" s="72" t="str">
        <f>OdpovědnáOsoba(SEZNAM!Q57,"vedoucí",1)&amp;IF(OdpovědnáOsoba(SEZNAM!Q57,"vedoucí",2)&lt;&gt;"",CHAR(10)&amp;OdpovědnáOsoba(SEZNAM!Q57,"vedoucí",2),"")</f>
        <v>PaedDr. Vladimír Kříž</v>
      </c>
      <c r="F59" s="72">
        <f>OdpovědnáOsoba(SEZNAM!Q57,"oponent",1)&amp;IF(OdpovědnáOsoba(SEZNAM!Q57,"oponent",2)&lt;&gt;"",CHAR(10)&amp;OdpovědnáOsoba(SEZNAM!Q57,"oponent",2),"")</f>
      </c>
      <c r="G59" s="73" t="str">
        <f>SEZNAM!C57&amp;" "&amp;SEZNAM!D57</f>
        <v>Roub Jiří</v>
      </c>
      <c r="H59" s="66"/>
    </row>
    <row r="60" spans="2:8" s="74" customFormat="1" ht="27.75" customHeight="1" thickBot="1">
      <c r="B60" s="66"/>
      <c r="C60" s="70">
        <f>SEZNAM!B58</f>
        <v>52</v>
      </c>
      <c r="D60" s="71" t="str">
        <f>SEZNAM!R58</f>
        <v>Problematika československo-německých vztahů v období První československé republiky</v>
      </c>
      <c r="E60" s="72" t="str">
        <f>OdpovědnáOsoba(SEZNAM!Q58,"vedoucí",1)&amp;IF(OdpovědnáOsoba(SEZNAM!Q58,"vedoucí",2)&lt;&gt;"",CHAR(10)&amp;OdpovědnáOsoba(SEZNAM!Q58,"vedoucí",2),"")</f>
        <v>Mgr. Štěpán Strnad</v>
      </c>
      <c r="F60" s="72">
        <f>OdpovědnáOsoba(SEZNAM!Q58,"oponent",1)&amp;IF(OdpovědnáOsoba(SEZNAM!Q58,"oponent",2)&lt;&gt;"",CHAR(10)&amp;OdpovědnáOsoba(SEZNAM!Q58,"oponent",2),"")</f>
      </c>
      <c r="G60" s="73" t="str">
        <f>SEZNAM!C58&amp;" "&amp;SEZNAM!D58</f>
        <v>Ryčl Lukáš</v>
      </c>
      <c r="H60" s="66"/>
    </row>
    <row r="61" spans="2:8" s="74" customFormat="1" ht="27.75" customHeight="1" thickBot="1">
      <c r="B61" s="66"/>
      <c r="C61" s="70">
        <f>SEZNAM!B59</f>
        <v>53</v>
      </c>
      <c r="D61" s="71" t="str">
        <f>SEZNAM!R59</f>
        <v>Správní řád a stavební zákon - vybraná problematika územního řízení</v>
      </c>
      <c r="E61" s="72" t="str">
        <f>OdpovědnáOsoba(SEZNAM!Q59,"vedoucí",1)&amp;IF(OdpovědnáOsoba(SEZNAM!Q59,"vedoucí",2)&lt;&gt;"",CHAR(10)&amp;OdpovědnáOsoba(SEZNAM!Q59,"vedoucí",2),"")</f>
        <v>JUDr. Jozef Bandžak, Ph.D.</v>
      </c>
      <c r="F61" s="72">
        <f>OdpovědnáOsoba(SEZNAM!Q59,"oponent",1)&amp;IF(OdpovědnáOsoba(SEZNAM!Q59,"oponent",2)&lt;&gt;"",CHAR(10)&amp;OdpovědnáOsoba(SEZNAM!Q59,"oponent",2),"")</f>
      </c>
      <c r="G61" s="73" t="str">
        <f>SEZNAM!C59&amp;" "&amp;SEZNAM!D59</f>
        <v>Shrbená Lenka</v>
      </c>
      <c r="H61" s="66"/>
    </row>
    <row r="62" spans="2:8" s="74" customFormat="1" ht="27.75" customHeight="1" thickBot="1">
      <c r="B62" s="66"/>
      <c r="C62" s="70">
        <f>SEZNAM!B60</f>
        <v>54</v>
      </c>
      <c r="D62" s="71" t="str">
        <f>SEZNAM!R60</f>
        <v>Omezení osobní svobody jako závažný zásah do práv a svobod občana.</v>
      </c>
      <c r="E62" s="72" t="str">
        <f>OdpovědnáOsoba(SEZNAM!Q60,"vedoucí",1)&amp;IF(OdpovědnáOsoba(SEZNAM!Q60,"vedoucí",2)&lt;&gt;"",CHAR(10)&amp;OdpovědnáOsoba(SEZNAM!Q60,"vedoucí",2),"")</f>
        <v>Mgr. Josef Kříha</v>
      </c>
      <c r="F62" s="72">
        <f>OdpovědnáOsoba(SEZNAM!Q60,"oponent",1)&amp;IF(OdpovědnáOsoba(SEZNAM!Q60,"oponent",2)&lt;&gt;"",CHAR(10)&amp;OdpovědnáOsoba(SEZNAM!Q60,"oponent",2),"")</f>
      </c>
      <c r="G62" s="73" t="str">
        <f>SEZNAM!C60&amp;" "&amp;SEZNAM!D60</f>
        <v>Soběslavský Radek</v>
      </c>
      <c r="H62" s="66"/>
    </row>
    <row r="63" spans="2:8" s="74" customFormat="1" ht="27.75" customHeight="1" thickBot="1">
      <c r="B63" s="66"/>
      <c r="C63" s="70">
        <f>SEZNAM!B61</f>
        <v>55</v>
      </c>
      <c r="D63" s="71" t="str">
        <f>SEZNAM!R61</f>
        <v>Ruské menšiny v ČR</v>
      </c>
      <c r="E63" s="72" t="str">
        <f>OdpovědnáOsoba(SEZNAM!Q61,"vedoucí",1)&amp;IF(OdpovědnáOsoba(SEZNAM!Q61,"vedoucí",2)&lt;&gt;"",CHAR(10)&amp;OdpovědnáOsoba(SEZNAM!Q61,"vedoucí",2),"")</f>
        <v>PhDr. Lenka Rozboudová, Ph.D.</v>
      </c>
      <c r="F63" s="72">
        <f>OdpovědnáOsoba(SEZNAM!Q61,"oponent",1)&amp;IF(OdpovědnáOsoba(SEZNAM!Q61,"oponent",2)&lt;&gt;"",CHAR(10)&amp;OdpovědnáOsoba(SEZNAM!Q61,"oponent",2),"")</f>
      </c>
      <c r="G63" s="73" t="str">
        <f>SEZNAM!C61&amp;" "&amp;SEZNAM!D61</f>
        <v>Soukupová Lucie</v>
      </c>
      <c r="H63" s="66"/>
    </row>
    <row r="64" spans="2:8" s="74" customFormat="1" ht="27.75" customHeight="1" thickBot="1">
      <c r="B64" s="66"/>
      <c r="C64" s="70">
        <f>SEZNAM!B62</f>
        <v>56</v>
      </c>
      <c r="D64" s="71" t="str">
        <f>SEZNAM!R62</f>
        <v>Základní práva a povinnosti příslušníků Hasičského záchranného sboru</v>
      </c>
      <c r="E64" s="72" t="str">
        <f>OdpovědnáOsoba(SEZNAM!Q62,"vedoucí",1)&amp;IF(OdpovědnáOsoba(SEZNAM!Q62,"vedoucí",2)&lt;&gt;"",CHAR(10)&amp;OdpovědnáOsoba(SEZNAM!Q62,"vedoucí",2),"")</f>
        <v>JUDr. Ondřej Šoka</v>
      </c>
      <c r="F64" s="72">
        <f>OdpovědnáOsoba(SEZNAM!Q62,"oponent",1)&amp;IF(OdpovědnáOsoba(SEZNAM!Q62,"oponent",2)&lt;&gt;"",CHAR(10)&amp;OdpovědnáOsoba(SEZNAM!Q62,"oponent",2),"")</f>
      </c>
      <c r="G64" s="73" t="str">
        <f>SEZNAM!C62&amp;" "&amp;SEZNAM!D62</f>
        <v>Soukupová Kateřina</v>
      </c>
      <c r="H64" s="66"/>
    </row>
    <row r="65" spans="2:8" s="74" customFormat="1" ht="27.75" customHeight="1" thickBot="1">
      <c r="B65" s="66"/>
      <c r="C65" s="70">
        <f>SEZNAM!B63</f>
        <v>57</v>
      </c>
      <c r="D65" s="71" t="str">
        <f>SEZNAM!R63</f>
        <v>Organizace národnostních menšin v hl. m. Praze</v>
      </c>
      <c r="E65" s="72" t="str">
        <f>OdpovědnáOsoba(SEZNAM!Q63,"vedoucí",1)&amp;IF(OdpovědnáOsoba(SEZNAM!Q63,"vedoucí",2)&lt;&gt;"",CHAR(10)&amp;OdpovědnáOsoba(SEZNAM!Q63,"vedoucí",2),"")</f>
        <v>doc. PhDr. Lubomír Pána, Ph.D.</v>
      </c>
      <c r="F65" s="72">
        <f>OdpovědnáOsoba(SEZNAM!Q63,"oponent",1)&amp;IF(OdpovědnáOsoba(SEZNAM!Q63,"oponent",2)&lt;&gt;"",CHAR(10)&amp;OdpovědnáOsoba(SEZNAM!Q63,"oponent",2),"")</f>
      </c>
      <c r="G65" s="73" t="str">
        <f>SEZNAM!C63&amp;" "&amp;SEZNAM!D63</f>
        <v>Stanovský Marcel</v>
      </c>
      <c r="H65" s="66"/>
    </row>
    <row r="66" spans="2:8" s="74" customFormat="1" ht="27.75" customHeight="1" thickBot="1">
      <c r="B66" s="66"/>
      <c r="C66" s="70">
        <f>SEZNAM!B64</f>
        <v>58</v>
      </c>
      <c r="D66" s="71" t="str">
        <f>SEZNAM!R64</f>
        <v>Vývoj živnostenského práva ve vztahu k vývoji podnikání na Příbramsku se zaměřením na ohlašovací živnosti</v>
      </c>
      <c r="E66" s="72" t="str">
        <f>OdpovědnáOsoba(SEZNAM!Q64,"vedoucí",1)&amp;IF(OdpovědnáOsoba(SEZNAM!Q64,"vedoucí",2)&lt;&gt;"",CHAR(10)&amp;OdpovědnáOsoba(SEZNAM!Q64,"vedoucí",2),"")</f>
        <v>JUDr. Marie Trnková</v>
      </c>
      <c r="F66" s="72">
        <f>OdpovědnáOsoba(SEZNAM!Q64,"oponent",1)&amp;IF(OdpovědnáOsoba(SEZNAM!Q64,"oponent",2)&lt;&gt;"",CHAR(10)&amp;OdpovědnáOsoba(SEZNAM!Q64,"oponent",2),"")</f>
      </c>
      <c r="G66" s="73" t="str">
        <f>SEZNAM!C64&amp;" "&amp;SEZNAM!D64</f>
        <v>Stramová Andrea</v>
      </c>
      <c r="H66" s="66"/>
    </row>
    <row r="67" spans="2:8" s="74" customFormat="1" ht="27.75" customHeight="1" thickBot="1">
      <c r="B67" s="66"/>
      <c r="C67" s="70">
        <f>SEZNAM!B65</f>
        <v>59</v>
      </c>
      <c r="D67" s="71" t="str">
        <f>SEZNAM!R65</f>
        <v>Osoba obviněného a jeho postavení v trestním řízení</v>
      </c>
      <c r="E67" s="72" t="str">
        <f>OdpovědnáOsoba(SEZNAM!Q65,"vedoucí",1)&amp;IF(OdpovědnáOsoba(SEZNAM!Q65,"vedoucí",2)&lt;&gt;"",CHAR(10)&amp;OdpovědnáOsoba(SEZNAM!Q65,"vedoucí",2),"")</f>
        <v>JUDr. Soňa Biskupová_Fišerová</v>
      </c>
      <c r="F67" s="72">
        <f>OdpovědnáOsoba(SEZNAM!Q65,"oponent",1)&amp;IF(OdpovědnáOsoba(SEZNAM!Q65,"oponent",2)&lt;&gt;"",CHAR(10)&amp;OdpovědnáOsoba(SEZNAM!Q65,"oponent",2),"")</f>
      </c>
      <c r="G67" s="73" t="str">
        <f>SEZNAM!C65&amp;" "&amp;SEZNAM!D65</f>
        <v>Strnad Martin</v>
      </c>
      <c r="H67" s="66"/>
    </row>
    <row r="68" spans="2:8" s="74" customFormat="1" ht="27.75" customHeight="1" thickBot="1">
      <c r="B68" s="66"/>
      <c r="C68" s="70">
        <f>SEZNAM!B66</f>
        <v>60</v>
      </c>
      <c r="D68" s="71" t="str">
        <f>SEZNAM!R66</f>
        <v>Druhy jednotek požární ochrany</v>
      </c>
      <c r="E68" s="72" t="str">
        <f>OdpovědnáOsoba(SEZNAM!Q66,"vedoucí",1)&amp;IF(OdpovědnáOsoba(SEZNAM!Q66,"vedoucí",2)&lt;&gt;"",CHAR(10)&amp;OdpovědnáOsoba(SEZNAM!Q66,"vedoucí",2),"")</f>
        <v>JUDr. Ondřej Šoka</v>
      </c>
      <c r="F68" s="72">
        <f>OdpovědnáOsoba(SEZNAM!Q66,"oponent",1)&amp;IF(OdpovědnáOsoba(SEZNAM!Q66,"oponent",2)&lt;&gt;"",CHAR(10)&amp;OdpovědnáOsoba(SEZNAM!Q66,"oponent",2),"")</f>
      </c>
      <c r="G68" s="73" t="str">
        <f>SEZNAM!C66&amp;" "&amp;SEZNAM!D66</f>
        <v>Strouhal Martin</v>
      </c>
      <c r="H68" s="66"/>
    </row>
    <row r="69" spans="2:8" s="74" customFormat="1" ht="27.75" customHeight="1" thickBot="1">
      <c r="B69" s="66"/>
      <c r="C69" s="70">
        <f>SEZNAM!B67</f>
        <v>61</v>
      </c>
      <c r="D69" s="71" t="str">
        <f>SEZNAM!R67</f>
        <v>Trestné činy páchané na dětech</v>
      </c>
      <c r="E69" s="72" t="str">
        <f>OdpovědnáOsoba(SEZNAM!Q67,"vedoucí",1)&amp;IF(OdpovědnáOsoba(SEZNAM!Q67,"vedoucí",2)&lt;&gt;"",CHAR(10)&amp;OdpovědnáOsoba(SEZNAM!Q67,"vedoucí",2),"")</f>
        <v>JUDr. Soňa Biskupová_Fišerová</v>
      </c>
      <c r="F69" s="72">
        <f>OdpovědnáOsoba(SEZNAM!Q67,"oponent",1)&amp;IF(OdpovědnáOsoba(SEZNAM!Q67,"oponent",2)&lt;&gt;"",CHAR(10)&amp;OdpovědnáOsoba(SEZNAM!Q67,"oponent",2),"")</f>
      </c>
      <c r="G69" s="73" t="str">
        <f>SEZNAM!C67&amp;" "&amp;SEZNAM!D67</f>
        <v>Šnajdrová Hana</v>
      </c>
      <c r="H69" s="66"/>
    </row>
    <row r="70" spans="2:8" s="74" customFormat="1" ht="27.75" customHeight="1" thickBot="1">
      <c r="B70" s="66"/>
      <c r="C70" s="70">
        <f>SEZNAM!B68</f>
        <v>62</v>
      </c>
      <c r="D70" s="71" t="str">
        <f>SEZNAM!R68</f>
        <v>Ochrana spotřebitele - nekalé obchodní praktiky</v>
      </c>
      <c r="E70" s="72" t="str">
        <f>OdpovědnáOsoba(SEZNAM!Q68,"vedoucí",1)&amp;IF(OdpovědnáOsoba(SEZNAM!Q68,"vedoucí",2)&lt;&gt;"",CHAR(10)&amp;OdpovědnáOsoba(SEZNAM!Q68,"vedoucí",2),"")</f>
        <v>doc. Ing. Darja Holátová, Ph.D.</v>
      </c>
      <c r="F70" s="72">
        <f>OdpovědnáOsoba(SEZNAM!Q68,"oponent",1)&amp;IF(OdpovědnáOsoba(SEZNAM!Q68,"oponent",2)&lt;&gt;"",CHAR(10)&amp;OdpovědnáOsoba(SEZNAM!Q68,"oponent",2),"")</f>
      </c>
      <c r="G70" s="73" t="str">
        <f>SEZNAM!C68&amp;" "&amp;SEZNAM!D68</f>
        <v>Petráková Dana</v>
      </c>
      <c r="H70" s="66"/>
    </row>
    <row r="71" spans="2:8" s="74" customFormat="1" ht="27.75" customHeight="1" thickBot="1">
      <c r="B71" s="66"/>
      <c r="C71" s="70">
        <f>SEZNAM!B69</f>
        <v>63</v>
      </c>
      <c r="D71" s="71" t="str">
        <f>SEZNAM!R69</f>
        <v>Vznik , vývoj a důsledky Nacismu a Fašismu</v>
      </c>
      <c r="E71" s="72" t="str">
        <f>OdpovědnáOsoba(SEZNAM!Q69,"vedoucí",1)&amp;IF(OdpovědnáOsoba(SEZNAM!Q69,"vedoucí",2)&lt;&gt;"",CHAR(10)&amp;OdpovědnáOsoba(SEZNAM!Q69,"vedoucí",2),"")</f>
        <v>Mgr. Štěpán Strnad</v>
      </c>
      <c r="F71" s="72">
        <f>OdpovědnáOsoba(SEZNAM!Q69,"oponent",1)&amp;IF(OdpovědnáOsoba(SEZNAM!Q69,"oponent",2)&lt;&gt;"",CHAR(10)&amp;OdpovědnáOsoba(SEZNAM!Q69,"oponent",2),"")</f>
      </c>
      <c r="G71" s="73" t="str">
        <f>SEZNAM!C69&amp;" "&amp;SEZNAM!D69</f>
        <v>Tylová Martina</v>
      </c>
      <c r="H71" s="66"/>
    </row>
    <row r="72" spans="2:8" s="74" customFormat="1" ht="27.75" customHeight="1" thickBot="1">
      <c r="B72" s="66"/>
      <c r="C72" s="70">
        <f>SEZNAM!B70</f>
        <v>64</v>
      </c>
      <c r="D72" s="71" t="str">
        <f>SEZNAM!R70</f>
        <v>Místo a úloha policie v naší společnosti</v>
      </c>
      <c r="E72" s="72" t="str">
        <f>OdpovědnáOsoba(SEZNAM!Q70,"vedoucí",1)&amp;IF(OdpovědnáOsoba(SEZNAM!Q70,"vedoucí",2)&lt;&gt;"",CHAR(10)&amp;OdpovědnáOsoba(SEZNAM!Q70,"vedoucí",2),"")</f>
        <v>doc. Dr. Ing. Štefan Danics, Ph.D.</v>
      </c>
      <c r="F72" s="72">
        <f>OdpovědnáOsoba(SEZNAM!Q70,"oponent",1)&amp;IF(OdpovědnáOsoba(SEZNAM!Q70,"oponent",2)&lt;&gt;"",CHAR(10)&amp;OdpovědnáOsoba(SEZNAM!Q70,"oponent",2),"")</f>
      </c>
      <c r="G72" s="73" t="str">
        <f>SEZNAM!C70&amp;" "&amp;SEZNAM!D70</f>
        <v>Urban Petr</v>
      </c>
      <c r="H72" s="66"/>
    </row>
    <row r="73" spans="2:8" s="74" customFormat="1" ht="27.75" customHeight="1" thickBot="1">
      <c r="B73" s="66"/>
      <c r="C73" s="70">
        <f>SEZNAM!B71</f>
        <v>65</v>
      </c>
      <c r="D73" s="71" t="str">
        <f>SEZNAM!R71</f>
        <v>Vztah pomocných operativně pátracích prostředků dle zákona o Policii ČR a operativně pátracích prostředků dle trestního řádu</v>
      </c>
      <c r="E73" s="72" t="str">
        <f>OdpovědnáOsoba(SEZNAM!Q71,"vedoucí",1)&amp;IF(OdpovědnáOsoba(SEZNAM!Q71,"vedoucí",2)&lt;&gt;"",CHAR(10)&amp;OdpovědnáOsoba(SEZNAM!Q71,"vedoucí",2),"")</f>
        <v>doc. JUDr. Roman Svatoš, Ph.D.</v>
      </c>
      <c r="F73" s="72">
        <f>OdpovědnáOsoba(SEZNAM!Q71,"oponent",1)&amp;IF(OdpovědnáOsoba(SEZNAM!Q71,"oponent",2)&lt;&gt;"",CHAR(10)&amp;OdpovědnáOsoba(SEZNAM!Q71,"oponent",2),"")</f>
      </c>
      <c r="G73" s="73" t="str">
        <f>SEZNAM!C71&amp;" "&amp;SEZNAM!D71</f>
        <v>Veselý Michal</v>
      </c>
      <c r="H73" s="66"/>
    </row>
    <row r="74" spans="2:8" s="74" customFormat="1" ht="27.75" customHeight="1" thickBot="1">
      <c r="B74" s="66"/>
      <c r="C74" s="70">
        <f>SEZNAM!B72</f>
        <v>66</v>
      </c>
      <c r="D74" s="71" t="str">
        <f>SEZNAM!R72</f>
        <v>SPRÁVNÍ ŘÁD A STAVEBNÍ ZÁKON - VYBRANÁ PROBLEMATIKA STAVEBNÍHO ŘÍZENÍ</v>
      </c>
      <c r="E74" s="72" t="str">
        <f>OdpovědnáOsoba(SEZNAM!Q72,"vedoucí",1)&amp;IF(OdpovědnáOsoba(SEZNAM!Q72,"vedoucí",2)&lt;&gt;"",CHAR(10)&amp;OdpovědnáOsoba(SEZNAM!Q72,"vedoucí",2),"")</f>
        <v>JUDr. Jozef Bandžak, Ph.D.</v>
      </c>
      <c r="F74" s="72">
        <f>OdpovědnáOsoba(SEZNAM!Q72,"oponent",1)&amp;IF(OdpovědnáOsoba(SEZNAM!Q72,"oponent",2)&lt;&gt;"",CHAR(10)&amp;OdpovědnáOsoba(SEZNAM!Q72,"oponent",2),"")</f>
      </c>
      <c r="G74" s="73" t="str">
        <f>SEZNAM!C72&amp;" "&amp;SEZNAM!D72</f>
        <v>Vlasáková Alena</v>
      </c>
      <c r="H74" s="66"/>
    </row>
    <row r="75" spans="2:8" s="74" customFormat="1" ht="27.75" customHeight="1" thickBot="1">
      <c r="B75" s="66"/>
      <c r="C75" s="70">
        <f>SEZNAM!B73</f>
        <v>67</v>
      </c>
      <c r="D75" s="71" t="str">
        <f>SEZNAM!R73</f>
        <v>Motivace a seberozvoj středoškoláků na Příbramském regionu</v>
      </c>
      <c r="E75" s="72">
        <f>OdpovědnáOsoba(SEZNAM!Q73,"vedoucí",1)&amp;IF(OdpovědnáOsoba(SEZNAM!Q73,"vedoucí",2)&lt;&gt;"",CHAR(10)&amp;OdpovědnáOsoba(SEZNAM!Q73,"vedoucí",2),"")</f>
      </c>
      <c r="F75" s="72">
        <f>OdpovědnáOsoba(SEZNAM!Q73,"oponent",1)&amp;IF(OdpovědnáOsoba(SEZNAM!Q73,"oponent",2)&lt;&gt;"",CHAR(10)&amp;OdpovědnáOsoba(SEZNAM!Q73,"oponent",2),"")</f>
      </c>
      <c r="G75" s="73" t="str">
        <f>SEZNAM!C73&amp;" "&amp;SEZNAM!D73</f>
        <v>Vlčková Michaela</v>
      </c>
      <c r="H75" s="66"/>
    </row>
    <row r="76" spans="2:8" s="74" customFormat="1" ht="27.75" customHeight="1" thickBot="1">
      <c r="B76" s="66"/>
      <c r="C76" s="70">
        <f>SEZNAM!B74</f>
        <v>68</v>
      </c>
      <c r="D76" s="71" t="str">
        <f>SEZNAM!R74</f>
        <v>Cestovní ruch příbramského regionu</v>
      </c>
      <c r="E76" s="72" t="str">
        <f>OdpovědnáOsoba(SEZNAM!Q74,"vedoucí",1)&amp;IF(OdpovědnáOsoba(SEZNAM!Q74,"vedoucí",2)&lt;&gt;"",CHAR(10)&amp;OdpovědnáOsoba(SEZNAM!Q74,"vedoucí",2),"")</f>
        <v>Mgr. Jiří Schmidt</v>
      </c>
      <c r="F76" s="72">
        <f>OdpovědnáOsoba(SEZNAM!Q74,"oponent",1)&amp;IF(OdpovědnáOsoba(SEZNAM!Q74,"oponent",2)&lt;&gt;"",CHAR(10)&amp;OdpovědnáOsoba(SEZNAM!Q74,"oponent",2),"")</f>
      </c>
      <c r="G76" s="73" t="str">
        <f>SEZNAM!C74&amp;" "&amp;SEZNAM!D74</f>
        <v>Wallenfelsová Michaela</v>
      </c>
      <c r="H76" s="66"/>
    </row>
    <row r="77" spans="2:8" s="74" customFormat="1" ht="27.75" customHeight="1" thickBot="1">
      <c r="B77" s="66"/>
      <c r="C77" s="70">
        <f>SEZNAM!B75</f>
        <v>69</v>
      </c>
      <c r="D77" s="71" t="str">
        <f>SEZNAM!R75</f>
        <v>Islamistický terorismus</v>
      </c>
      <c r="E77" s="72" t="str">
        <f>OdpovědnáOsoba(SEZNAM!Q75,"vedoucí",1)&amp;IF(OdpovědnáOsoba(SEZNAM!Q75,"vedoucí",2)&lt;&gt;"",CHAR(10)&amp;OdpovědnáOsoba(SEZNAM!Q75,"vedoucí",2),"")</f>
        <v>doc. Dr. Ing. Štefan Danics, Ph.D.</v>
      </c>
      <c r="F77" s="72">
        <f>OdpovědnáOsoba(SEZNAM!Q75,"oponent",1)&amp;IF(OdpovědnáOsoba(SEZNAM!Q75,"oponent",2)&lt;&gt;"",CHAR(10)&amp;OdpovědnáOsoba(SEZNAM!Q75,"oponent",2),"")</f>
      </c>
      <c r="G77" s="73" t="str">
        <f>SEZNAM!C75&amp;" "&amp;SEZNAM!D75</f>
        <v>Weigertová Nikola</v>
      </c>
      <c r="H77" s="66"/>
    </row>
    <row r="78" spans="2:8" s="74" customFormat="1" ht="27.75" customHeight="1" thickBot="1">
      <c r="B78" s="66"/>
      <c r="C78" s="70">
        <f>SEZNAM!B76</f>
        <v>70</v>
      </c>
      <c r="D78" s="71" t="str">
        <f>SEZNAM!R76</f>
        <v>Terorismus a jeho hrozby pro ČR</v>
      </c>
      <c r="E78" s="72" t="str">
        <f>OdpovědnáOsoba(SEZNAM!Q76,"vedoucí",1)&amp;IF(OdpovědnáOsoba(SEZNAM!Q76,"vedoucí",2)&lt;&gt;"",CHAR(10)&amp;OdpovědnáOsoba(SEZNAM!Q76,"vedoucí",2),"")</f>
        <v>Mgr. Josef Kříha</v>
      </c>
      <c r="F78" s="72">
        <f>OdpovědnáOsoba(SEZNAM!Q76,"oponent",1)&amp;IF(OdpovědnáOsoba(SEZNAM!Q76,"oponent",2)&lt;&gt;"",CHAR(10)&amp;OdpovědnáOsoba(SEZNAM!Q76,"oponent",2),"")</f>
      </c>
      <c r="G78" s="73" t="str">
        <f>SEZNAM!C76&amp;" "&amp;SEZNAM!D76</f>
        <v>Wodecki Martin</v>
      </c>
      <c r="H78" s="66"/>
    </row>
    <row r="79" spans="2:8" s="74" customFormat="1" ht="27.75" customHeight="1" thickBot="1">
      <c r="B79" s="66"/>
      <c r="C79" s="70">
        <f>SEZNAM!B77</f>
        <v>71</v>
      </c>
      <c r="D79" s="71" t="str">
        <f>SEZNAM!R77</f>
        <v>Samostatná působnost obce a tvorba práva</v>
      </c>
      <c r="E79" s="72" t="str">
        <f>OdpovědnáOsoba(SEZNAM!Q77,"vedoucí",1)&amp;IF(OdpovědnáOsoba(SEZNAM!Q77,"vedoucí",2)&lt;&gt;"",CHAR(10)&amp;OdpovědnáOsoba(SEZNAM!Q77,"vedoucí",2),"")</f>
        <v>Mgr. Josef Kříha</v>
      </c>
      <c r="F79" s="72">
        <f>OdpovědnáOsoba(SEZNAM!Q77,"oponent",1)&amp;IF(OdpovědnáOsoba(SEZNAM!Q77,"oponent",2)&lt;&gt;"",CHAR(10)&amp;OdpovědnáOsoba(SEZNAM!Q77,"oponent",2),"")</f>
      </c>
      <c r="G79" s="73" t="str">
        <f>SEZNAM!C77&amp;" "&amp;SEZNAM!D77</f>
        <v>Zelenková Radka</v>
      </c>
      <c r="H79" s="66"/>
    </row>
    <row r="80" spans="2:8" s="74" customFormat="1" ht="27.75" customHeight="1" thickBot="1">
      <c r="B80" s="66"/>
      <c r="C80" s="70">
        <f>SEZNAM!B78</f>
        <v>72</v>
      </c>
      <c r="D80" s="71" t="str">
        <f>SEZNAM!R78</f>
        <v>Železná opona v Československu 1948 - 1989</v>
      </c>
      <c r="E80" s="72" t="str">
        <f>OdpovědnáOsoba(SEZNAM!Q78,"vedoucí",1)&amp;IF(OdpovědnáOsoba(SEZNAM!Q78,"vedoucí",2)&lt;&gt;"",CHAR(10)&amp;OdpovědnáOsoba(SEZNAM!Q78,"vedoucí",2),"")</f>
        <v>Mgr. Štěpán Strnad</v>
      </c>
      <c r="F80" s="72">
        <f>OdpovědnáOsoba(SEZNAM!Q78,"oponent",1)&amp;IF(OdpovědnáOsoba(SEZNAM!Q78,"oponent",2)&lt;&gt;"",CHAR(10)&amp;OdpovědnáOsoba(SEZNAM!Q78,"oponent",2),"")</f>
      </c>
      <c r="G80" s="73" t="str">
        <f>SEZNAM!C78&amp;" "&amp;SEZNAM!D78</f>
        <v>Volák David</v>
      </c>
      <c r="H80" s="66"/>
    </row>
    <row r="81" spans="2:8" s="74" customFormat="1" ht="27.75" customHeight="1" thickBot="1">
      <c r="B81" s="66"/>
      <c r="C81" s="70">
        <f>SEZNAM!B79</f>
        <v>73</v>
      </c>
      <c r="D81" s="71" t="str">
        <f>SEZNAM!R79</f>
        <v>Historické mezníky evropské integrace</v>
      </c>
      <c r="E81" s="72" t="str">
        <f>OdpovědnáOsoba(SEZNAM!Q79,"vedoucí",1)&amp;IF(OdpovědnáOsoba(SEZNAM!Q79,"vedoucí",2)&lt;&gt;"",CHAR(10)&amp;OdpovědnáOsoba(SEZNAM!Q79,"vedoucí",2),"")</f>
        <v>PhDr. Jan Hauser</v>
      </c>
      <c r="F81" s="72">
        <f>OdpovědnáOsoba(SEZNAM!Q79,"oponent",1)&amp;IF(OdpovědnáOsoba(SEZNAM!Q79,"oponent",2)&lt;&gt;"",CHAR(10)&amp;OdpovědnáOsoba(SEZNAM!Q79,"oponent",2),"")</f>
      </c>
      <c r="G81" s="73" t="str">
        <f>SEZNAM!C79&amp;" "&amp;SEZNAM!D79</f>
        <v>Novák Rostislav</v>
      </c>
      <c r="H81" s="66"/>
    </row>
    <row r="82" spans="2:8" ht="12.75">
      <c r="B82" s="66"/>
      <c r="C82" s="66"/>
      <c r="D82" s="75"/>
      <c r="E82" s="75"/>
      <c r="F82" s="66"/>
      <c r="G82" s="66"/>
      <c r="H82" s="66"/>
    </row>
  </sheetData>
  <sheetProtection password="CF44" sheet="1" objects="1" scenarios="1"/>
  <mergeCells count="7">
    <mergeCell ref="C3:G3"/>
    <mergeCell ref="C5:G5"/>
    <mergeCell ref="G7:G8"/>
    <mergeCell ref="C7:C8"/>
    <mergeCell ref="D7:D8"/>
    <mergeCell ref="E7:E8"/>
    <mergeCell ref="F7:F8"/>
  </mergeCells>
  <printOptions horizontalCentered="1"/>
  <pageMargins left="0.5118110236220472" right="0.5511811023622047" top="0.45" bottom="0.84" header="0.2362204724409449" footer="0.3937007874015748"/>
  <pageSetup horizontalDpi="200" verticalDpi="200" orientation="portrait" paperSize="9" scale="96" r:id="rId2"/>
  <headerFooter alignWithMargins="0">
    <oddFooter>&amp;L&amp;8Vytisknuto systémem IS-VOŠ (www.isvos.cz)&amp;C
&amp;RStrana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Aided Technologies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Tisková sestava ISvoš</dc:title>
  <dc:subject>Obálka</dc:subject>
  <dc:creator>Pavel Bartoněk</dc:creator>
  <cp:keywords/>
  <dc:description/>
  <cp:lastModifiedBy>ferebauerova</cp:lastModifiedBy>
  <cp:lastPrinted>2005-01-24T13:48:48Z</cp:lastPrinted>
  <dcterms:created xsi:type="dcterms:W3CDTF">2003-12-06T10:04:12Z</dcterms:created>
  <dcterms:modified xsi:type="dcterms:W3CDTF">2016-04-12T11:16:42Z</dcterms:modified>
  <cp:category/>
  <cp:version/>
  <cp:contentType/>
  <cp:contentStatus/>
</cp:coreProperties>
</file>